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ristjan.noormagi\OneDrive - HostsSupport Ltd\Töölaud\"/>
    </mc:Choice>
  </mc:AlternateContent>
  <xr:revisionPtr revIDLastSave="1" documentId="8_{599249B5-695A-44C7-94BB-FE143916A6C9}" xr6:coauthVersionLast="36" xr6:coauthVersionMax="47" xr10:uidLastSave="{0F742425-8D37-41BA-98BD-5C8E2799E855}"/>
  <bookViews>
    <workbookView xWindow="-105" yWindow="-105" windowWidth="19425" windowHeight="11505" xr2:uid="{B7CD6123-3848-4633-A99F-013949B454AF}"/>
  </bookViews>
  <sheets>
    <sheet name="Kallaste-Rakvere" sheetId="1" r:id="rId1"/>
    <sheet name="Rakvere-Kallaste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21" i="4"/>
  <c r="H20" i="4"/>
  <c r="H17" i="4"/>
  <c r="H18" i="4" s="1"/>
  <c r="H16" i="4"/>
  <c r="G22" i="4"/>
  <c r="G21" i="4"/>
  <c r="G20" i="4"/>
  <c r="D83" i="4"/>
  <c r="D84" i="4"/>
  <c r="D85" i="4"/>
  <c r="D82" i="4"/>
  <c r="E81" i="1"/>
  <c r="E80" i="1"/>
  <c r="E22" i="4"/>
  <c r="D16" i="4"/>
  <c r="D17" i="4" s="1"/>
  <c r="D18" i="4" s="1"/>
  <c r="D19" i="4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22" i="4" l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</calcChain>
</file>

<file path=xl/sharedStrings.xml><?xml version="1.0" encoding="utf-8"?>
<sst xmlns="http://schemas.openxmlformats.org/spreadsheetml/2006/main" count="202" uniqueCount="112">
  <si>
    <t>MTÜ Jõgevamaa Ühistranspordikeskus
Äriregistrikood 80229484
Silla 2, Põltsamaa 48104
Tel +732 5388 0540
E-post kristjan.noormagi@uhistransport.ee</t>
  </si>
  <si>
    <t>SÕIDUPLAAN</t>
  </si>
  <si>
    <t>Kehtib alates:</t>
  </si>
  <si>
    <t>Liiklus toimub:</t>
  </si>
  <si>
    <t>E-P, k.a riigipühadel</t>
  </si>
  <si>
    <t>Liini teenindab:</t>
  </si>
  <si>
    <t>Eesti Bussiliinid OÜ</t>
  </si>
  <si>
    <t>Väljumise või saabumise kellaaeg</t>
  </si>
  <si>
    <t>Liini pikkus (km)</t>
  </si>
  <si>
    <t>Peatuste vahe (km)</t>
  </si>
  <si>
    <t>Peatuse nimi</t>
  </si>
  <si>
    <t>0,0</t>
  </si>
  <si>
    <t>-</t>
  </si>
  <si>
    <t>MUSTVEE</t>
  </si>
  <si>
    <t>MARAT</t>
  </si>
  <si>
    <t>KOLMNURGA</t>
  </si>
  <si>
    <t xml:space="preserve">Vedaja: Eesti Bussiliinid OÜ
Äriregistrikood 1270182
Estakaadi 4-10, Jõgeva 48303 
 Tel +372 776 0321 
E-post jogeva@atko.ee                </t>
  </si>
  <si>
    <t>Jõgeva maakonna bussiliiniveo avaliku teenindamise leping nr 1                              </t>
  </si>
  <si>
    <t>Sõlmitud 15.12.2023                      </t>
  </si>
  <si>
    <t>Kehtiv 01.01.2025 – 31.12.2032                </t>
  </si>
  <si>
    <t>Kallaste-Mustvee-Rannapungerja-Tudulinna-Tudu-Rakvere</t>
  </si>
  <si>
    <t>Rakvere-Tudu-Tudulinna-Rannapungerja-Mustvee-Kallaste</t>
  </si>
  <si>
    <t>KALLASTE</t>
  </si>
  <si>
    <t>TEDREKÜLA</t>
  </si>
  <si>
    <t>KODAVERE KIRIK</t>
  </si>
  <si>
    <t>SASSUKVERE</t>
  </si>
  <si>
    <t>RANNA MÕIS</t>
  </si>
  <si>
    <t>PIIBUMÄE</t>
  </si>
  <si>
    <t>PAJU</t>
  </si>
  <si>
    <t>OMEDU</t>
  </si>
  <si>
    <t>TEEMEISTRI</t>
  </si>
  <si>
    <t>JÕE</t>
  </si>
  <si>
    <t>ILMAJAAMA</t>
  </si>
  <si>
    <t>VILUSI</t>
  </si>
  <si>
    <t>KALMAKÜLA</t>
  </si>
  <si>
    <t>NINASI</t>
  </si>
  <si>
    <t>TAMMISPÄÄ</t>
  </si>
  <si>
    <t>VENEMETSA</t>
  </si>
  <si>
    <t>LOHUSUU</t>
  </si>
  <si>
    <t>LAGEDI</t>
  </si>
  <si>
    <t>RAADNA</t>
  </si>
  <si>
    <t>RANNAPUNGERJA</t>
  </si>
  <si>
    <t>TUDULINNA</t>
  </si>
  <si>
    <t>KUNGLA</t>
  </si>
  <si>
    <t>KOPLI</t>
  </si>
  <si>
    <t>LEMMAKU</t>
  </si>
  <si>
    <t>KIRBU</t>
  </si>
  <si>
    <t>ROOTSI</t>
  </si>
  <si>
    <t>TAGASILLA</t>
  </si>
  <si>
    <t>TUDULINNA KALMISTU</t>
  </si>
  <si>
    <t>SAHARGU</t>
  </si>
  <si>
    <t>KRUUSOJA</t>
  </si>
  <si>
    <t>RAJA</t>
  </si>
  <si>
    <t>PASTI</t>
  </si>
  <si>
    <t>OONURME</t>
  </si>
  <si>
    <t>MÕISAKÜLA</t>
  </si>
  <si>
    <t>KAUKVERE</t>
  </si>
  <si>
    <t>TUDU</t>
  </si>
  <si>
    <t>SELJAMÄE TEE</t>
  </si>
  <si>
    <t>KIVIRANNA</t>
  </si>
  <si>
    <t>METSA-UDRIKU</t>
  </si>
  <si>
    <t>PALASI</t>
  </si>
  <si>
    <t>ANGUSE</t>
  </si>
  <si>
    <t>RIHULA</t>
  </si>
  <si>
    <t>SAE</t>
  </si>
  <si>
    <t>TIIGI</t>
  </si>
  <si>
    <t>MÄNNIKVÄLJA</t>
  </si>
  <si>
    <t>KUIVAJÕE</t>
  </si>
  <si>
    <t>NURKSE</t>
  </si>
  <si>
    <t>KANTKÜLA</t>
  </si>
  <si>
    <t>PIKAMETSA</t>
  </si>
  <si>
    <t>JÄRVE</t>
  </si>
  <si>
    <t>KOOREJAAM</t>
  </si>
  <si>
    <t>VETIKU</t>
  </si>
  <si>
    <t>MULLIKMÄE</t>
  </si>
  <si>
    <t>RÄGAVERE TEE</t>
  </si>
  <si>
    <t xml:space="preserve">KIVI </t>
  </si>
  <si>
    <t>PIIRI</t>
  </si>
  <si>
    <t>RAUDTEEJAAM</t>
  </si>
  <si>
    <t>TEATER</t>
  </si>
  <si>
    <t>ROHU</t>
  </si>
  <si>
    <t>AIAND</t>
  </si>
  <si>
    <t>PÕHJAKESKUS</t>
  </si>
  <si>
    <t>LAI</t>
  </si>
  <si>
    <t>KIVI</t>
  </si>
  <si>
    <t>KULDKALA</t>
  </si>
  <si>
    <t>RAKVERE BUSSIJAAM</t>
  </si>
  <si>
    <t>MÕDRIKU TEERIST</t>
  </si>
  <si>
    <t xml:space="preserve">PIIRI </t>
  </si>
  <si>
    <t>18.17</t>
  </si>
  <si>
    <t>18.19</t>
  </si>
  <si>
    <t>MAAKONNALIIN NR. 595</t>
  </si>
  <si>
    <t>POOTSMANI</t>
  </si>
  <si>
    <t>Saabumine 11:50  Kallastele - võimalik E-L ümber istuda maakonnaliinile nr 846, mis 11:55 väljub Kallastelt Tartu</t>
  </si>
  <si>
    <t xml:space="preserve"> - </t>
  </si>
  <si>
    <t xml:space="preserve"> -</t>
  </si>
  <si>
    <t xml:space="preserve"> -  </t>
  </si>
  <si>
    <t>Saabumine 07:48 Rakvere raudteejaama - võimalik E-P ümber istuda Narva-Tallinn 08:22 ja Tallinn-Narva 08:04 rongile</t>
  </si>
  <si>
    <t>KUNGLA *</t>
  </si>
  <si>
    <t>BUSSIJAAM *</t>
  </si>
  <si>
    <t>LAADA *</t>
  </si>
  <si>
    <t>TEATER *</t>
  </si>
  <si>
    <t>ROHU *</t>
  </si>
  <si>
    <t>AIAND *</t>
  </si>
  <si>
    <t>RAUDTEEJAAM **</t>
  </si>
  <si>
    <t>Kungla, Bussijaam, Laada, Teater, Rohu ja Aiand peatused vaid väljumiseks</t>
  </si>
  <si>
    <t>Raudteejaam peatus väljumiseks vaid nõudmisel</t>
  </si>
  <si>
    <t>Väljumine 20:25 Rakvere raudteejaamast - võimalik E-P ümber istuda Tallinn-Narva 20:19 rongilt</t>
  </si>
  <si>
    <t>Väljumine 20:35 Rakvere bussijaamast - võimalik E-P ümber istuda Tallinn-Rakvere liinilt nr 329 , mis Rakvere bussijaama saabub 20:05</t>
  </si>
  <si>
    <r>
      <rPr>
        <b/>
        <sz val="10"/>
        <color rgb="FF000000"/>
        <rFont val="Arial"/>
        <family val="2"/>
        <charset val="186"/>
      </rPr>
      <t>Märkused</t>
    </r>
    <r>
      <rPr>
        <sz val="10"/>
        <color indexed="8"/>
        <rFont val="Arial"/>
        <family val="2"/>
        <charset val="186"/>
      </rPr>
      <t>: Väljumine 16:40 Kallastelt - võimalik E-R ümber istuda  maakonnaliinilt nr 709, mis Tartust saabub Kallastele 16:30</t>
    </r>
  </si>
  <si>
    <r>
      <rPr>
        <b/>
        <sz val="10"/>
        <color rgb="FF000000"/>
        <rFont val="Arial"/>
        <family val="2"/>
        <charset val="186"/>
      </rPr>
      <t>Märkused</t>
    </r>
    <r>
      <rPr>
        <sz val="10"/>
        <color indexed="8"/>
        <rFont val="Arial"/>
        <family val="2"/>
        <charset val="186"/>
      </rPr>
      <t>:Väljumine 10:00 Rakvere bussijaamast - võimalik E-P ümber istuda kaugliinilt nr 746 Tallinn-Rakvere-Jõhvi-Narva, mis Rakvere bussijaama saabub 09:40</t>
    </r>
  </si>
  <si>
    <t>Saabumine 18:28 Rakvere raudteejaama - võimalik E-P ümber istuda Narva-Tallinn 19:00 rongile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</si>
</sst>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>
    <font>
      <sz val="11"/>
      <color theme="1"/>
      <name val="Aptos Narrow"/>
      <family val="2"/>
      <charset val="186"/>
      <scheme val="minor"/>
    </font>
    <font>
      <sz val="10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18"/>
      <name val="Arial"/>
      <family val="2"/>
      <charset val="186"/>
    </font>
    <font>
      <sz val="14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" fillId="0" borderId="2" xfId="0" applyNumberFormat="1" applyFont="1" applyBorder="1"/>
    <xf numFmtId="20" fontId="1" fillId="0" borderId="2" xfId="0" applyNumberFormat="1" applyFont="1" applyBorder="1" applyAlignment="1">
      <alignment wrapText="1"/>
    </xf>
    <xf numFmtId="2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/>
    <xf numFmtId="20" fontId="1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0" fontId="9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165" fontId="5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1" fillId="0" borderId="0" xfId="0" applyNumberFormat="1" applyFont="1" applyAlignment="1">
      <alignment horizontal="center"/>
    </xf>
    <xf numFmtId="165" fontId="6" fillId="0" borderId="0" xfId="0" applyNumberFormat="1" applyFont="1"/>
    <xf numFmtId="165" fontId="2" fillId="0" borderId="0" xfId="0" applyNumberFormat="1" applyFont="1"/>
    <xf numFmtId="14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0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center"/>
    </xf>
    <xf numFmtId="2" fontId="1" fillId="0" borderId="0" xfId="0" applyNumberFormat="1" applyFont="1"/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 applyBorder="1"/>
    <xf numFmtId="165" fontId="1" fillId="0" borderId="0" xfId="0" applyNumberFormat="1" applyFont="1" applyBorder="1" applyAlignment="1">
      <alignment horizontal="center" vertical="center" wrapText="1"/>
    </xf>
    <xf numFmtId="20" fontId="10" fillId="0" borderId="0" xfId="0" applyNumberFormat="1" applyFont="1" applyFill="1" applyAlignment="1">
      <alignment horizontal="center"/>
    </xf>
    <xf numFmtId="165" fontId="8" fillId="0" borderId="0" xfId="0" applyNumberFormat="1" applyFont="1"/>
    <xf numFmtId="0" fontId="11" fillId="0" borderId="0" xfId="0" applyFont="1"/>
    <xf numFmtId="0" fontId="10" fillId="0" borderId="0" xfId="0" applyFont="1" applyFill="1"/>
    <xf numFmtId="0" fontId="0" fillId="0" borderId="0" xfId="0" applyAlignment="1">
      <alignment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8" fillId="0" borderId="0" xfId="0" applyFont="1" applyBorder="1"/>
    <xf numFmtId="20" fontId="1" fillId="0" borderId="0" xfId="0" applyNumberFormat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9136-B4A9-4F80-BD2F-A6C187DB8936}">
  <dimension ref="A1:P99"/>
  <sheetViews>
    <sheetView tabSelected="1" topLeftCell="A67" workbookViewId="0">
      <selection activeCell="B89" sqref="B89"/>
    </sheetView>
  </sheetViews>
  <sheetFormatPr defaultRowHeight="14.25"/>
  <cols>
    <col min="1" max="1" width="1.875" customWidth="1"/>
    <col min="2" max="2" width="8.625" customWidth="1"/>
    <col min="3" max="3" width="8.125" customWidth="1"/>
    <col min="4" max="4" width="11.375" style="29" customWidth="1"/>
    <col min="5" max="5" width="8.875" style="29" bestFit="1" customWidth="1"/>
    <col min="6" max="6" width="23.875" customWidth="1"/>
    <col min="7" max="7" width="24.125" customWidth="1"/>
    <col min="9" max="9" width="9.75" customWidth="1"/>
    <col min="11" max="11" width="7" customWidth="1"/>
    <col min="13" max="13" width="31.125" bestFit="1" customWidth="1"/>
  </cols>
  <sheetData>
    <row r="1" spans="1:16" ht="14.45" customHeight="1">
      <c r="A1" s="1"/>
      <c r="B1" s="1"/>
      <c r="C1" s="1"/>
      <c r="D1" s="26"/>
      <c r="E1" s="26"/>
      <c r="F1" s="1"/>
      <c r="G1" s="58" t="s">
        <v>0</v>
      </c>
      <c r="H1" s="1"/>
      <c r="I1" s="1"/>
      <c r="J1" s="1"/>
    </row>
    <row r="2" spans="1:16">
      <c r="A2" s="1"/>
      <c r="B2" s="1"/>
      <c r="C2" s="1"/>
      <c r="D2" s="26"/>
      <c r="E2" s="26"/>
      <c r="F2" s="1"/>
      <c r="G2" s="58"/>
      <c r="H2" s="1"/>
      <c r="I2" s="1"/>
      <c r="J2" s="1"/>
    </row>
    <row r="3" spans="1:16">
      <c r="A3" s="1"/>
      <c r="B3" s="1"/>
      <c r="C3" s="1"/>
      <c r="D3" s="26"/>
      <c r="E3" s="26"/>
      <c r="F3" s="1"/>
      <c r="G3" s="58"/>
      <c r="H3" s="1"/>
      <c r="I3" s="1"/>
      <c r="J3" s="1"/>
    </row>
    <row r="4" spans="1:16" ht="30" customHeight="1">
      <c r="A4" s="1"/>
      <c r="B4" s="1"/>
      <c r="C4" s="1"/>
      <c r="D4" s="26"/>
      <c r="E4" s="27"/>
      <c r="F4" s="23"/>
      <c r="G4" s="58"/>
      <c r="H4" s="23"/>
      <c r="I4" s="1"/>
      <c r="J4" s="1"/>
    </row>
    <row r="5" spans="1:16" ht="23.25">
      <c r="A5" s="1"/>
      <c r="B5" s="1"/>
      <c r="C5" s="23" t="s">
        <v>91</v>
      </c>
      <c r="D5" s="27"/>
      <c r="E5" s="28"/>
      <c r="F5" s="22"/>
      <c r="G5" s="22"/>
      <c r="H5" s="22"/>
      <c r="I5" s="1"/>
      <c r="J5" s="1"/>
    </row>
    <row r="6" spans="1:16" ht="18">
      <c r="A6" s="2" t="s">
        <v>20</v>
      </c>
      <c r="B6" s="22"/>
      <c r="C6" s="22"/>
      <c r="D6" s="28"/>
      <c r="E6" s="26"/>
      <c r="G6" s="1"/>
      <c r="H6" s="1"/>
      <c r="I6" s="1"/>
      <c r="J6" s="1"/>
    </row>
    <row r="7" spans="1:16" ht="18">
      <c r="A7" s="1"/>
      <c r="B7" s="1"/>
      <c r="C7" s="1"/>
      <c r="D7" s="26"/>
      <c r="F7" s="2" t="s">
        <v>1</v>
      </c>
    </row>
    <row r="8" spans="1:16" ht="18">
      <c r="A8" s="3"/>
      <c r="E8" s="26"/>
      <c r="F8" s="1"/>
      <c r="G8" s="1"/>
      <c r="H8" s="1"/>
      <c r="I8" s="1"/>
      <c r="J8" s="1"/>
    </row>
    <row r="9" spans="1:16">
      <c r="A9" s="1"/>
      <c r="B9" s="1"/>
      <c r="C9" s="1"/>
      <c r="D9" s="26"/>
      <c r="E9" s="30"/>
      <c r="F9" s="5"/>
      <c r="G9" s="1"/>
      <c r="H9" s="1"/>
      <c r="I9" s="1"/>
      <c r="J9" s="1"/>
    </row>
    <row r="10" spans="1:16">
      <c r="A10" s="1" t="s">
        <v>2</v>
      </c>
      <c r="B10" s="1"/>
      <c r="C10" s="4"/>
      <c r="D10" s="36">
        <v>45839</v>
      </c>
      <c r="E10" s="26"/>
      <c r="F10" s="4"/>
      <c r="G10" s="1"/>
      <c r="H10" s="1"/>
      <c r="I10" s="1"/>
      <c r="J10" s="1"/>
    </row>
    <row r="11" spans="1:16">
      <c r="A11" s="1" t="s">
        <v>3</v>
      </c>
      <c r="B11" s="1"/>
      <c r="C11" s="4"/>
      <c r="D11" s="30" t="s">
        <v>4</v>
      </c>
      <c r="E11" s="26"/>
      <c r="F11" s="4"/>
      <c r="G11" s="1"/>
      <c r="H11" s="1"/>
      <c r="I11" s="1"/>
      <c r="J11" s="1"/>
    </row>
    <row r="12" spans="1:16">
      <c r="A12" s="1" t="s">
        <v>5</v>
      </c>
      <c r="B12" s="1"/>
      <c r="C12" s="4"/>
      <c r="D12" s="30" t="s">
        <v>6</v>
      </c>
      <c r="E12" s="26"/>
      <c r="F12" s="1"/>
      <c r="G12" s="42"/>
      <c r="H12" s="42"/>
      <c r="I12" s="42"/>
      <c r="J12" s="42"/>
      <c r="K12" s="43"/>
      <c r="L12" s="44"/>
    </row>
    <row r="13" spans="1:16">
      <c r="A13" s="1"/>
      <c r="B13" s="1"/>
      <c r="C13" s="1"/>
      <c r="D13" s="26"/>
      <c r="E13" s="26"/>
      <c r="F13" s="1"/>
      <c r="G13" s="43"/>
      <c r="H13" s="43"/>
      <c r="I13" s="43"/>
      <c r="J13" s="43"/>
      <c r="K13" s="43"/>
      <c r="L13" s="44"/>
      <c r="M13" s="1"/>
      <c r="N13" s="1"/>
      <c r="O13" s="1"/>
      <c r="P13" s="1"/>
    </row>
    <row r="14" spans="1:16" ht="38.450000000000003" customHeight="1">
      <c r="A14" s="59" t="s">
        <v>7</v>
      </c>
      <c r="B14" s="59"/>
      <c r="C14" s="59"/>
      <c r="D14" s="31" t="s">
        <v>8</v>
      </c>
      <c r="E14" s="31" t="s">
        <v>9</v>
      </c>
      <c r="F14" s="9" t="s">
        <v>10</v>
      </c>
      <c r="G14" s="45"/>
      <c r="H14" s="45"/>
      <c r="I14" s="61"/>
      <c r="J14" s="61"/>
      <c r="K14" s="61"/>
      <c r="L14" s="44"/>
      <c r="M14" s="1"/>
      <c r="N14" s="1"/>
      <c r="O14" s="1"/>
      <c r="P14" s="1"/>
    </row>
    <row r="15" spans="1:16">
      <c r="A15" s="10"/>
      <c r="B15" s="11"/>
      <c r="C15" s="10"/>
      <c r="D15" s="32"/>
      <c r="E15" s="32"/>
      <c r="F15" s="10"/>
      <c r="G15" s="43"/>
      <c r="H15" s="43"/>
      <c r="I15" s="43"/>
      <c r="J15" s="43"/>
      <c r="K15" s="43"/>
      <c r="L15" s="44"/>
      <c r="M15" s="1"/>
      <c r="N15" s="1"/>
      <c r="O15" s="1"/>
      <c r="P15" s="1"/>
    </row>
    <row r="16" spans="1:16">
      <c r="A16" s="1"/>
      <c r="B16" s="12">
        <v>0.25</v>
      </c>
      <c r="C16" s="25">
        <v>0.69444444444444453</v>
      </c>
      <c r="D16" s="13" t="s">
        <v>11</v>
      </c>
      <c r="E16" s="33" t="s">
        <v>12</v>
      </c>
      <c r="F16" s="18" t="s">
        <v>22</v>
      </c>
      <c r="H16" s="18"/>
      <c r="I16" s="60"/>
      <c r="J16" s="60"/>
      <c r="K16" s="60"/>
      <c r="L16" s="7"/>
      <c r="M16" s="1"/>
      <c r="N16" s="1"/>
      <c r="O16" s="1"/>
      <c r="P16" s="1"/>
    </row>
    <row r="17" spans="1:16">
      <c r="A17" s="1"/>
      <c r="B17" s="12">
        <v>0.25138888888888888</v>
      </c>
      <c r="C17" s="12">
        <v>0.6958333333333333</v>
      </c>
      <c r="D17" s="13">
        <f>E17</f>
        <v>2.6869999999999998</v>
      </c>
      <c r="E17" s="13">
        <v>2.6869999999999998</v>
      </c>
      <c r="F17" s="18" t="s">
        <v>23</v>
      </c>
      <c r="H17" s="18"/>
      <c r="I17" s="21"/>
      <c r="J17" s="15"/>
      <c r="K17" s="15"/>
      <c r="L17" s="7"/>
      <c r="M17" s="1"/>
      <c r="N17" s="1"/>
      <c r="O17" s="1"/>
      <c r="P17" s="1"/>
    </row>
    <row r="18" spans="1:16">
      <c r="A18" s="1"/>
      <c r="B18" s="12">
        <v>0.25208333333333333</v>
      </c>
      <c r="C18" s="12">
        <v>0.69652777777777775</v>
      </c>
      <c r="D18" s="13">
        <f>D17+E18</f>
        <v>3.8439999999999999</v>
      </c>
      <c r="E18" s="13">
        <v>1.157</v>
      </c>
      <c r="F18" s="18" t="s">
        <v>24</v>
      </c>
      <c r="H18" s="18"/>
      <c r="J18" s="12"/>
      <c r="K18" s="1"/>
      <c r="L18" s="7"/>
      <c r="M18" s="1"/>
      <c r="N18" s="1"/>
      <c r="O18" s="1"/>
      <c r="P18" s="1"/>
    </row>
    <row r="19" spans="1:16">
      <c r="A19" s="1"/>
      <c r="B19" s="12">
        <v>0.25347222222222221</v>
      </c>
      <c r="C19" s="12">
        <v>0.69791666666666663</v>
      </c>
      <c r="D19" s="13">
        <f>D18+E19</f>
        <v>7.0030000000000001</v>
      </c>
      <c r="E19" s="13">
        <v>3.1589999999999998</v>
      </c>
      <c r="F19" s="18" t="s">
        <v>25</v>
      </c>
      <c r="H19" s="18"/>
      <c r="J19" s="12"/>
      <c r="K19" s="1"/>
      <c r="L19" s="7"/>
      <c r="M19" s="1"/>
      <c r="N19" s="1"/>
      <c r="O19" s="1"/>
      <c r="P19" s="1"/>
    </row>
    <row r="20" spans="1:16">
      <c r="A20" s="1"/>
      <c r="B20" s="12">
        <v>0.25486111111111109</v>
      </c>
      <c r="C20" s="12">
        <v>0.69930555555555562</v>
      </c>
      <c r="D20" s="13">
        <f t="shared" ref="D20:D49" si="0">D19+E20</f>
        <v>9.2240000000000002</v>
      </c>
      <c r="E20" s="13">
        <v>2.2210000000000001</v>
      </c>
      <c r="F20" s="18" t="s">
        <v>26</v>
      </c>
      <c r="H20" s="18"/>
      <c r="J20" s="12"/>
      <c r="L20" s="7"/>
      <c r="M20" s="1"/>
      <c r="N20" s="1"/>
      <c r="O20" s="1"/>
      <c r="P20" s="1"/>
    </row>
    <row r="21" spans="1:16">
      <c r="A21" s="1"/>
      <c r="B21" s="12">
        <v>0.25625000000000003</v>
      </c>
      <c r="C21" s="12">
        <v>0.7006944444444444</v>
      </c>
      <c r="D21" s="13">
        <f t="shared" si="0"/>
        <v>12.125</v>
      </c>
      <c r="E21" s="13">
        <v>2.9009999999999998</v>
      </c>
      <c r="F21" s="18" t="s">
        <v>27</v>
      </c>
      <c r="H21" s="18"/>
      <c r="J21" s="12"/>
      <c r="K21" s="1"/>
      <c r="L21" s="7"/>
      <c r="M21" s="1"/>
      <c r="N21" s="1"/>
      <c r="O21" s="1"/>
      <c r="P21" s="1"/>
    </row>
    <row r="22" spans="1:16">
      <c r="A22" s="1"/>
      <c r="B22" s="12">
        <v>0.25763888888888892</v>
      </c>
      <c r="C22" s="12">
        <v>0.70208333333333339</v>
      </c>
      <c r="D22" s="13">
        <f t="shared" si="0"/>
        <v>15.033999999999999</v>
      </c>
      <c r="E22" s="13">
        <v>2.9089999999999998</v>
      </c>
      <c r="F22" s="18" t="s">
        <v>28</v>
      </c>
      <c r="H22" s="18"/>
      <c r="J22" s="12"/>
      <c r="L22" s="7"/>
      <c r="M22" s="1"/>
      <c r="N22" s="1"/>
      <c r="O22" s="1"/>
      <c r="P22" s="1"/>
    </row>
    <row r="23" spans="1:16">
      <c r="A23" s="1"/>
      <c r="B23" s="12">
        <v>0.2590277777777778</v>
      </c>
      <c r="C23" s="12">
        <v>0.70347222222222217</v>
      </c>
      <c r="D23" s="13">
        <f t="shared" si="0"/>
        <v>16.661999999999999</v>
      </c>
      <c r="E23" s="13">
        <v>1.6279999999999999</v>
      </c>
      <c r="F23" s="18" t="s">
        <v>29</v>
      </c>
      <c r="H23" s="18"/>
      <c r="J23" s="12"/>
    </row>
    <row r="24" spans="1:16">
      <c r="B24" s="12">
        <v>0.25972222222222224</v>
      </c>
      <c r="C24" s="12">
        <v>0.70416666666666661</v>
      </c>
      <c r="D24" s="13">
        <f t="shared" si="0"/>
        <v>17.282</v>
      </c>
      <c r="E24" s="13">
        <v>0.62</v>
      </c>
      <c r="F24" s="18" t="s">
        <v>30</v>
      </c>
      <c r="H24" s="18"/>
      <c r="J24" s="12"/>
      <c r="L24" s="7"/>
      <c r="M24" s="1"/>
      <c r="N24" s="1"/>
      <c r="O24" s="1"/>
      <c r="P24" s="1"/>
    </row>
    <row r="25" spans="1:16">
      <c r="A25" s="1"/>
      <c r="B25" s="24">
        <v>0.26041666666666669</v>
      </c>
      <c r="C25" s="12">
        <v>0.70486111111111116</v>
      </c>
      <c r="D25" s="13">
        <f t="shared" si="0"/>
        <v>18.266999999999999</v>
      </c>
      <c r="E25" s="13">
        <v>0.98499999999999999</v>
      </c>
      <c r="F25" s="18" t="s">
        <v>31</v>
      </c>
      <c r="H25" s="18"/>
      <c r="J25" s="12"/>
      <c r="L25" s="7"/>
      <c r="M25" s="1"/>
      <c r="N25" s="1"/>
      <c r="O25" s="1"/>
      <c r="P25" s="1"/>
    </row>
    <row r="26" spans="1:16">
      <c r="A26" s="1"/>
      <c r="B26" s="12">
        <v>0.26180555555555557</v>
      </c>
      <c r="C26" s="12">
        <v>0.70624999999999993</v>
      </c>
      <c r="D26" s="13">
        <f t="shared" si="0"/>
        <v>20.512</v>
      </c>
      <c r="E26" s="13">
        <v>2.2450000000000001</v>
      </c>
      <c r="F26" s="18" t="s">
        <v>15</v>
      </c>
      <c r="H26" s="18"/>
      <c r="J26" s="14"/>
      <c r="L26" s="7"/>
      <c r="M26" s="1"/>
      <c r="N26" s="1"/>
      <c r="O26" s="1"/>
      <c r="P26" s="1"/>
    </row>
    <row r="27" spans="1:16">
      <c r="A27" s="1"/>
      <c r="B27" s="12">
        <v>0.26319444444444445</v>
      </c>
      <c r="C27" s="12">
        <v>0.70763888888888893</v>
      </c>
      <c r="D27" s="13">
        <f t="shared" si="0"/>
        <v>21.994</v>
      </c>
      <c r="E27" s="13">
        <v>1.482</v>
      </c>
      <c r="F27" s="18" t="s">
        <v>52</v>
      </c>
      <c r="H27" s="18"/>
      <c r="J27" s="12"/>
      <c r="L27" s="7"/>
      <c r="M27" s="1"/>
      <c r="N27" s="1"/>
      <c r="O27" s="1"/>
      <c r="P27" s="1"/>
    </row>
    <row r="28" spans="1:16">
      <c r="A28" s="1"/>
      <c r="B28" s="12">
        <v>0.26458333333333334</v>
      </c>
      <c r="C28" s="12">
        <v>0.7090277777777777</v>
      </c>
      <c r="D28" s="13">
        <f t="shared" si="0"/>
        <v>23.952999999999999</v>
      </c>
      <c r="E28" s="13">
        <v>1.9590000000000001</v>
      </c>
      <c r="F28" s="18" t="s">
        <v>85</v>
      </c>
      <c r="H28" s="18"/>
      <c r="J28" s="12"/>
      <c r="L28" s="7"/>
      <c r="M28" s="1"/>
      <c r="N28" s="1"/>
      <c r="O28" s="1"/>
      <c r="P28" s="1"/>
    </row>
    <row r="29" spans="1:16">
      <c r="A29" s="1"/>
      <c r="B29" s="12">
        <v>0.26527777777777778</v>
      </c>
      <c r="C29" s="12">
        <v>0.70972222222222225</v>
      </c>
      <c r="D29" s="13">
        <f t="shared" si="0"/>
        <v>25.145</v>
      </c>
      <c r="E29" s="13">
        <v>1.1919999999999999</v>
      </c>
      <c r="F29" s="18" t="s">
        <v>14</v>
      </c>
      <c r="H29" s="18"/>
      <c r="J29" s="12"/>
      <c r="L29" s="7"/>
      <c r="M29" s="1"/>
      <c r="N29" s="1"/>
      <c r="O29" s="1"/>
      <c r="P29" s="1"/>
    </row>
    <row r="30" spans="1:16">
      <c r="A30" s="1"/>
      <c r="B30" s="38">
        <v>0.26805555555555555</v>
      </c>
      <c r="C30" s="38">
        <v>0.71250000000000002</v>
      </c>
      <c r="D30" s="40">
        <f t="shared" si="0"/>
        <v>26.943999999999999</v>
      </c>
      <c r="E30" s="40">
        <v>1.7989999999999999</v>
      </c>
      <c r="F30" s="39" t="s">
        <v>13</v>
      </c>
      <c r="H30" s="18"/>
      <c r="J30" s="12"/>
      <c r="L30" s="7"/>
      <c r="M30" s="1"/>
      <c r="N30" s="1"/>
      <c r="O30" s="1"/>
      <c r="P30" s="1"/>
    </row>
    <row r="31" spans="1:16">
      <c r="A31" s="1"/>
      <c r="B31" s="12">
        <v>0.27013888888888887</v>
      </c>
      <c r="C31" s="12">
        <v>0.71458333333333324</v>
      </c>
      <c r="D31" s="13">
        <f t="shared" si="0"/>
        <v>28.951999999999998</v>
      </c>
      <c r="E31" s="13">
        <v>2.008</v>
      </c>
      <c r="F31" s="18" t="s">
        <v>32</v>
      </c>
      <c r="H31" s="18"/>
      <c r="J31" s="12"/>
      <c r="L31" s="7"/>
      <c r="M31" s="1"/>
      <c r="N31" s="1"/>
      <c r="O31" s="1"/>
      <c r="P31" s="1"/>
    </row>
    <row r="32" spans="1:16">
      <c r="A32" s="1"/>
      <c r="B32" s="12">
        <v>0.27152777777777776</v>
      </c>
      <c r="C32" s="12">
        <v>0.71597222222222223</v>
      </c>
      <c r="D32" s="13">
        <f t="shared" si="0"/>
        <v>31.023</v>
      </c>
      <c r="E32" s="13">
        <v>2.0710000000000002</v>
      </c>
      <c r="F32" s="18" t="s">
        <v>33</v>
      </c>
      <c r="H32" s="18"/>
      <c r="J32" s="12"/>
      <c r="L32" s="7"/>
      <c r="M32" s="1"/>
      <c r="N32" s="1"/>
      <c r="O32" s="1"/>
      <c r="P32" s="1"/>
    </row>
    <row r="33" spans="1:16">
      <c r="A33" s="1"/>
      <c r="B33" s="12">
        <v>0.2722222222222222</v>
      </c>
      <c r="C33" s="12">
        <v>0.71666666666666667</v>
      </c>
      <c r="D33" s="13">
        <f t="shared" si="0"/>
        <v>32.362000000000002</v>
      </c>
      <c r="E33" s="13">
        <v>1.339</v>
      </c>
      <c r="F33" s="18" t="s">
        <v>34</v>
      </c>
      <c r="H33" s="18"/>
      <c r="J33" s="12"/>
      <c r="L33" s="7"/>
      <c r="M33" s="1"/>
      <c r="N33" s="1"/>
      <c r="O33" s="1"/>
      <c r="P33" s="1"/>
    </row>
    <row r="34" spans="1:16">
      <c r="A34" s="1"/>
      <c r="B34" s="12">
        <v>0.27361111111111108</v>
      </c>
      <c r="C34" s="12">
        <v>0.71805555555555556</v>
      </c>
      <c r="D34" s="13">
        <f t="shared" si="0"/>
        <v>34.204999999999998</v>
      </c>
      <c r="E34" s="13">
        <v>1.843</v>
      </c>
      <c r="F34" s="18" t="s">
        <v>35</v>
      </c>
      <c r="H34" s="18"/>
      <c r="J34" s="12"/>
      <c r="L34" s="7"/>
      <c r="M34" s="1"/>
      <c r="N34" s="1"/>
      <c r="O34" s="1"/>
      <c r="P34" s="1"/>
    </row>
    <row r="35" spans="1:16">
      <c r="A35" s="1"/>
      <c r="B35" s="12">
        <v>0.27499999999999997</v>
      </c>
      <c r="C35" s="12">
        <v>0.71944444444444444</v>
      </c>
      <c r="D35" s="13">
        <f t="shared" si="0"/>
        <v>36.414999999999999</v>
      </c>
      <c r="E35" s="13">
        <v>2.21</v>
      </c>
      <c r="F35" s="18" t="s">
        <v>36</v>
      </c>
      <c r="H35" s="18"/>
      <c r="J35" s="12"/>
      <c r="L35" s="7"/>
      <c r="M35" s="1"/>
      <c r="N35" s="1"/>
      <c r="O35" s="1"/>
      <c r="P35" s="1"/>
    </row>
    <row r="36" spans="1:16">
      <c r="A36" s="1"/>
      <c r="B36" s="12">
        <v>0.27569444444444446</v>
      </c>
      <c r="C36" s="12">
        <v>0.72013888888888899</v>
      </c>
      <c r="D36" s="13">
        <f t="shared" si="0"/>
        <v>38.524000000000001</v>
      </c>
      <c r="E36" s="13">
        <v>2.109</v>
      </c>
      <c r="F36" s="18" t="s">
        <v>37</v>
      </c>
      <c r="H36" s="18"/>
      <c r="J36" s="12"/>
      <c r="L36" s="7"/>
      <c r="M36" s="1"/>
      <c r="N36" s="1"/>
      <c r="O36" s="1"/>
      <c r="P36" s="1"/>
    </row>
    <row r="37" spans="1:16">
      <c r="A37" s="1"/>
      <c r="B37" s="12">
        <v>0.27708333333333335</v>
      </c>
      <c r="C37" s="12">
        <v>0.72152777777777777</v>
      </c>
      <c r="D37" s="13">
        <f t="shared" si="0"/>
        <v>40.143000000000001</v>
      </c>
      <c r="E37" s="13">
        <v>1.619</v>
      </c>
      <c r="F37" s="18" t="s">
        <v>38</v>
      </c>
      <c r="H37" s="18"/>
      <c r="J37" s="12"/>
      <c r="L37" s="7"/>
      <c r="M37" s="1"/>
      <c r="N37" s="1"/>
      <c r="O37" s="1"/>
      <c r="P37" s="1"/>
    </row>
    <row r="38" spans="1:16">
      <c r="A38" s="1"/>
      <c r="B38" s="12">
        <v>0.27847222222222223</v>
      </c>
      <c r="C38" s="12">
        <v>0.72291666666666676</v>
      </c>
      <c r="D38" s="13">
        <f t="shared" si="0"/>
        <v>42.548999999999999</v>
      </c>
      <c r="E38" s="13">
        <v>2.4060000000000001</v>
      </c>
      <c r="F38" s="18" t="s">
        <v>39</v>
      </c>
      <c r="H38" s="18"/>
      <c r="J38" s="12"/>
      <c r="L38" s="7"/>
      <c r="M38" s="1"/>
      <c r="N38" s="1"/>
      <c r="O38" s="1"/>
      <c r="P38" s="1"/>
    </row>
    <row r="39" spans="1:16">
      <c r="A39" s="1"/>
      <c r="B39" s="12">
        <v>0.27986111111111112</v>
      </c>
      <c r="C39" s="12">
        <v>0.72430555555555554</v>
      </c>
      <c r="D39" s="13">
        <f t="shared" si="0"/>
        <v>45.134</v>
      </c>
      <c r="E39" s="13">
        <v>2.585</v>
      </c>
      <c r="F39" s="18" t="s">
        <v>40</v>
      </c>
      <c r="H39" s="18"/>
      <c r="J39" s="12"/>
      <c r="L39" s="7"/>
      <c r="M39" s="1"/>
      <c r="N39" s="1"/>
      <c r="O39" s="1"/>
      <c r="P39" s="1"/>
    </row>
    <row r="40" spans="1:16">
      <c r="A40" s="1"/>
      <c r="B40" s="12">
        <v>0.28125</v>
      </c>
      <c r="C40" s="12">
        <v>0.72569444444444453</v>
      </c>
      <c r="D40" s="13">
        <f t="shared" si="0"/>
        <v>48.633000000000003</v>
      </c>
      <c r="E40" s="13">
        <v>3.4990000000000001</v>
      </c>
      <c r="F40" s="18" t="s">
        <v>41</v>
      </c>
      <c r="H40" s="18"/>
      <c r="J40" s="12"/>
      <c r="L40" s="7"/>
      <c r="M40" s="1"/>
      <c r="N40" s="1"/>
      <c r="O40" s="1"/>
      <c r="P40" s="1"/>
    </row>
    <row r="41" spans="1:16">
      <c r="A41" s="1"/>
      <c r="B41" s="12">
        <v>0.28263888888888888</v>
      </c>
      <c r="C41" s="12">
        <v>0.7270833333333333</v>
      </c>
      <c r="D41" s="13">
        <f t="shared" si="0"/>
        <v>50.658000000000001</v>
      </c>
      <c r="E41" s="13">
        <v>2.0249999999999999</v>
      </c>
      <c r="F41" s="18" t="s">
        <v>44</v>
      </c>
      <c r="H41" s="18"/>
      <c r="J41" s="12"/>
      <c r="L41" s="7"/>
      <c r="M41" s="1"/>
      <c r="N41" s="1"/>
      <c r="O41" s="1"/>
      <c r="P41" s="1"/>
    </row>
    <row r="42" spans="1:16">
      <c r="A42" s="1"/>
      <c r="B42" s="12">
        <v>0.28333333333333333</v>
      </c>
      <c r="C42" s="12">
        <v>0.72777777777777775</v>
      </c>
      <c r="D42" s="13">
        <f t="shared" si="0"/>
        <v>52.277000000000001</v>
      </c>
      <c r="E42" s="13">
        <v>1.619</v>
      </c>
      <c r="F42" s="18" t="s">
        <v>45</v>
      </c>
      <c r="H42" s="18"/>
      <c r="J42" s="12"/>
      <c r="L42" s="7"/>
      <c r="M42" s="1"/>
      <c r="N42" s="1"/>
      <c r="O42" s="1"/>
      <c r="P42" s="1"/>
    </row>
    <row r="43" spans="1:16">
      <c r="A43" s="1"/>
      <c r="B43" s="12">
        <v>0.28402777777777777</v>
      </c>
      <c r="C43" s="12">
        <v>0.7284722222222223</v>
      </c>
      <c r="D43" s="13">
        <f t="shared" si="0"/>
        <v>53.186999999999998</v>
      </c>
      <c r="E43" s="13">
        <v>0.91</v>
      </c>
      <c r="F43" s="18" t="s">
        <v>46</v>
      </c>
      <c r="H43" s="18"/>
      <c r="J43" s="12"/>
      <c r="L43" s="7"/>
      <c r="M43" s="1"/>
      <c r="N43" s="1"/>
      <c r="O43" s="1"/>
      <c r="P43" s="1"/>
    </row>
    <row r="44" spans="1:16">
      <c r="A44" s="1"/>
      <c r="B44" s="12">
        <v>0.28541666666666665</v>
      </c>
      <c r="C44" s="12">
        <v>0.72986111111111107</v>
      </c>
      <c r="D44" s="13">
        <f t="shared" si="0"/>
        <v>55.262999999999998</v>
      </c>
      <c r="E44" s="13">
        <v>2.0760000000000001</v>
      </c>
      <c r="F44" s="18" t="s">
        <v>47</v>
      </c>
      <c r="H44" s="18"/>
      <c r="J44" s="12"/>
      <c r="L44" s="7"/>
      <c r="M44" s="1"/>
      <c r="N44" s="1"/>
      <c r="O44" s="1"/>
      <c r="P44" s="1"/>
    </row>
    <row r="45" spans="1:16">
      <c r="A45" s="1"/>
      <c r="B45" s="12">
        <v>0.28611111111111115</v>
      </c>
      <c r="C45" s="12">
        <v>0.73055555555555562</v>
      </c>
      <c r="D45" s="13">
        <f t="shared" si="0"/>
        <v>56.183</v>
      </c>
      <c r="E45" s="13">
        <v>0.92</v>
      </c>
      <c r="F45" s="18" t="s">
        <v>48</v>
      </c>
      <c r="H45" s="18"/>
      <c r="J45" s="12"/>
      <c r="L45" s="7"/>
      <c r="M45" s="1"/>
      <c r="N45" s="1"/>
      <c r="O45" s="1"/>
      <c r="P45" s="1"/>
    </row>
    <row r="46" spans="1:16">
      <c r="A46" s="1"/>
      <c r="B46" s="12">
        <v>0.28611111111111115</v>
      </c>
      <c r="C46" s="12">
        <v>0.73055555555555562</v>
      </c>
      <c r="D46" s="13">
        <f t="shared" si="0"/>
        <v>56.625999999999998</v>
      </c>
      <c r="E46" s="13">
        <v>0.443</v>
      </c>
      <c r="F46" s="18" t="s">
        <v>49</v>
      </c>
      <c r="H46" s="18"/>
      <c r="J46" s="12"/>
      <c r="L46" s="7"/>
      <c r="M46" s="1"/>
      <c r="N46" s="1"/>
      <c r="O46" s="1"/>
      <c r="P46" s="1"/>
    </row>
    <row r="47" spans="1:16">
      <c r="A47" s="1"/>
      <c r="B47" s="12">
        <v>0.28750000000000003</v>
      </c>
      <c r="C47" s="12">
        <v>0.7319444444444444</v>
      </c>
      <c r="D47" s="13">
        <f t="shared" si="0"/>
        <v>57.366</v>
      </c>
      <c r="E47" s="13">
        <v>0.74</v>
      </c>
      <c r="F47" s="18" t="s">
        <v>42</v>
      </c>
      <c r="H47" s="18"/>
      <c r="J47" s="12"/>
      <c r="L47" s="7"/>
      <c r="M47" s="1"/>
      <c r="N47" s="1"/>
      <c r="O47" s="1"/>
      <c r="P47" s="1"/>
    </row>
    <row r="48" spans="1:16">
      <c r="A48" s="1"/>
      <c r="B48" s="12">
        <v>0.28958333333333336</v>
      </c>
      <c r="C48" s="12">
        <v>0.73402777777777783</v>
      </c>
      <c r="D48" s="13">
        <f t="shared" si="0"/>
        <v>60.618000000000002</v>
      </c>
      <c r="E48" s="13">
        <v>3.2519999999999998</v>
      </c>
      <c r="F48" s="18" t="s">
        <v>50</v>
      </c>
      <c r="H48" s="18"/>
      <c r="J48" s="12"/>
      <c r="L48" s="7"/>
      <c r="M48" s="1"/>
      <c r="N48" s="1"/>
      <c r="O48" s="1"/>
      <c r="P48" s="1"/>
    </row>
    <row r="49" spans="1:16">
      <c r="A49" s="1"/>
      <c r="B49" s="12">
        <v>0.29097222222222224</v>
      </c>
      <c r="C49" s="12">
        <v>0.73541666666666661</v>
      </c>
      <c r="D49" s="13">
        <f t="shared" si="0"/>
        <v>63.31</v>
      </c>
      <c r="E49" s="13">
        <v>2.6920000000000002</v>
      </c>
      <c r="F49" s="18" t="s">
        <v>51</v>
      </c>
      <c r="H49" s="18"/>
      <c r="J49" s="12"/>
      <c r="L49" s="7"/>
      <c r="M49" s="1"/>
      <c r="N49" s="1"/>
      <c r="O49" s="1"/>
      <c r="P49" s="1"/>
    </row>
    <row r="50" spans="1:16">
      <c r="A50" s="1"/>
      <c r="B50" s="12">
        <v>0.29236111111111113</v>
      </c>
      <c r="C50" s="12">
        <v>0.7368055555555556</v>
      </c>
      <c r="D50" s="13">
        <f t="shared" ref="D50:D84" si="1">D49+E50</f>
        <v>66.56</v>
      </c>
      <c r="E50" s="13">
        <v>3.25</v>
      </c>
      <c r="F50" s="18" t="s">
        <v>52</v>
      </c>
      <c r="H50" s="18"/>
      <c r="J50" s="12"/>
      <c r="M50" s="1"/>
      <c r="N50" s="1"/>
      <c r="O50" s="1"/>
      <c r="P50" s="1"/>
    </row>
    <row r="51" spans="1:16">
      <c r="A51" s="1"/>
      <c r="B51" s="12">
        <v>0.29375000000000001</v>
      </c>
      <c r="C51" s="12">
        <v>0.73819444444444438</v>
      </c>
      <c r="D51" s="13">
        <f t="shared" si="1"/>
        <v>69.05</v>
      </c>
      <c r="E51" s="13">
        <v>2.4900000000000002</v>
      </c>
      <c r="F51" s="18" t="s">
        <v>53</v>
      </c>
      <c r="H51" s="18"/>
      <c r="J51" s="12"/>
      <c r="M51" s="1"/>
      <c r="N51" s="1"/>
      <c r="O51" s="1"/>
      <c r="P51" s="1"/>
    </row>
    <row r="52" spans="1:16">
      <c r="A52" s="1"/>
      <c r="B52" s="12">
        <v>0.2951388888888889</v>
      </c>
      <c r="C52" s="12">
        <v>0.73958333333333337</v>
      </c>
      <c r="D52" s="13">
        <f t="shared" si="1"/>
        <v>71.444000000000003</v>
      </c>
      <c r="E52" s="13">
        <v>2.3940000000000001</v>
      </c>
      <c r="F52" s="18" t="s">
        <v>54</v>
      </c>
      <c r="H52" s="18"/>
      <c r="J52" s="12"/>
      <c r="M52" s="1"/>
      <c r="N52" s="1"/>
      <c r="O52" s="1"/>
      <c r="P52" s="1"/>
    </row>
    <row r="53" spans="1:16">
      <c r="A53" s="1"/>
      <c r="B53" s="12">
        <v>0.29652777777777778</v>
      </c>
      <c r="C53" s="12">
        <v>0.74097222222222225</v>
      </c>
      <c r="D53" s="13">
        <f t="shared" si="1"/>
        <v>74.132000000000005</v>
      </c>
      <c r="E53" s="13">
        <v>2.6880000000000002</v>
      </c>
      <c r="F53" s="18" t="s">
        <v>55</v>
      </c>
      <c r="H53" s="18"/>
      <c r="J53" s="12"/>
      <c r="L53" s="7"/>
      <c r="M53" s="1"/>
      <c r="N53" s="1"/>
      <c r="O53" s="1"/>
      <c r="P53" s="1"/>
    </row>
    <row r="54" spans="1:16">
      <c r="A54" s="1"/>
      <c r="B54" s="12">
        <v>0.29791666666666666</v>
      </c>
      <c r="C54" s="12">
        <v>0.74236111111111114</v>
      </c>
      <c r="D54" s="13">
        <f t="shared" si="1"/>
        <v>77.441000000000003</v>
      </c>
      <c r="E54" s="13">
        <v>3.3090000000000002</v>
      </c>
      <c r="F54" s="18" t="s">
        <v>56</v>
      </c>
      <c r="H54" s="18"/>
      <c r="J54" s="15"/>
      <c r="L54" s="7"/>
      <c r="M54" s="1"/>
      <c r="N54" s="1"/>
      <c r="O54" s="1"/>
      <c r="P54" s="1"/>
    </row>
    <row r="55" spans="1:16">
      <c r="A55" s="1"/>
      <c r="B55" s="12">
        <v>0.3</v>
      </c>
      <c r="C55" s="12">
        <v>0.74444444444444446</v>
      </c>
      <c r="D55" s="13">
        <f t="shared" si="1"/>
        <v>80.11</v>
      </c>
      <c r="E55" s="13">
        <v>2.669</v>
      </c>
      <c r="F55" s="18" t="s">
        <v>57</v>
      </c>
      <c r="H55" s="18"/>
      <c r="J55" s="15"/>
      <c r="L55" s="1"/>
      <c r="M55" s="1"/>
      <c r="N55" s="1"/>
      <c r="O55" s="1"/>
      <c r="P55" s="1"/>
    </row>
    <row r="56" spans="1:16">
      <c r="A56" s="1"/>
      <c r="B56" s="12">
        <v>0.30069444444444443</v>
      </c>
      <c r="C56" s="12">
        <v>0.74513888888888891</v>
      </c>
      <c r="D56" s="13">
        <f t="shared" si="1"/>
        <v>81.346999999999994</v>
      </c>
      <c r="E56" s="13">
        <v>1.2370000000000001</v>
      </c>
      <c r="F56" s="18" t="s">
        <v>58</v>
      </c>
      <c r="H56" s="18"/>
      <c r="J56" s="1"/>
      <c r="L56" s="1"/>
      <c r="M56" s="1"/>
      <c r="N56" s="1"/>
      <c r="O56" s="1"/>
      <c r="P56" s="1"/>
    </row>
    <row r="57" spans="1:16">
      <c r="A57" s="1"/>
      <c r="B57" s="12">
        <v>0.30138888888888887</v>
      </c>
      <c r="C57" s="12">
        <v>0.74583333333333324</v>
      </c>
      <c r="D57" s="13">
        <f t="shared" si="1"/>
        <v>82.882999999999996</v>
      </c>
      <c r="E57" s="13">
        <v>1.536</v>
      </c>
      <c r="F57" s="18" t="s">
        <v>59</v>
      </c>
      <c r="H57" s="18"/>
      <c r="J57" s="15"/>
      <c r="L57" s="1"/>
      <c r="M57" s="1"/>
      <c r="N57" s="1"/>
      <c r="O57" s="1"/>
      <c r="P57" s="1"/>
    </row>
    <row r="58" spans="1:16">
      <c r="A58" s="15"/>
      <c r="B58" s="12">
        <v>0.3034722222222222</v>
      </c>
      <c r="C58" s="12">
        <v>0.74791666666666667</v>
      </c>
      <c r="D58" s="13">
        <f t="shared" si="1"/>
        <v>87.72</v>
      </c>
      <c r="E58" s="13">
        <v>4.8369999999999997</v>
      </c>
      <c r="F58" s="18" t="s">
        <v>60</v>
      </c>
      <c r="H58" s="18"/>
      <c r="J58" s="15"/>
      <c r="L58" s="1"/>
      <c r="M58" s="1"/>
      <c r="N58" s="1"/>
      <c r="O58" s="1"/>
      <c r="P58" s="1"/>
    </row>
    <row r="59" spans="1:16">
      <c r="A59" s="15"/>
      <c r="B59" s="12">
        <v>0.30486111111111108</v>
      </c>
      <c r="C59" s="12">
        <v>0.74930555555555556</v>
      </c>
      <c r="D59" s="13">
        <f t="shared" si="1"/>
        <v>89.965000000000003</v>
      </c>
      <c r="E59" s="13">
        <v>2.2450000000000001</v>
      </c>
      <c r="F59" s="18" t="s">
        <v>61</v>
      </c>
      <c r="H59" s="18"/>
      <c r="J59" s="15"/>
      <c r="L59" s="1"/>
      <c r="M59" s="1"/>
      <c r="N59" s="1"/>
      <c r="O59" s="1"/>
      <c r="P59" s="1"/>
    </row>
    <row r="60" spans="1:16">
      <c r="A60" s="15"/>
      <c r="B60" s="12">
        <v>0.30624999999999997</v>
      </c>
      <c r="C60" s="12">
        <v>0.75069444444444444</v>
      </c>
      <c r="D60" s="13">
        <f t="shared" si="1"/>
        <v>92.75800000000001</v>
      </c>
      <c r="E60" s="13">
        <v>2.7930000000000001</v>
      </c>
      <c r="F60" s="18" t="s">
        <v>62</v>
      </c>
      <c r="H60" s="18"/>
      <c r="J60" s="15"/>
      <c r="L60" s="1"/>
      <c r="M60" s="1"/>
      <c r="N60" s="1"/>
      <c r="O60" s="1"/>
      <c r="P60" s="1"/>
    </row>
    <row r="61" spans="1:16">
      <c r="A61" s="15"/>
      <c r="B61" s="12">
        <v>0.30763888888888891</v>
      </c>
      <c r="C61" s="12">
        <v>0.75208333333333333</v>
      </c>
      <c r="D61" s="13">
        <f t="shared" si="1"/>
        <v>94.857000000000014</v>
      </c>
      <c r="E61" s="13">
        <v>2.0990000000000002</v>
      </c>
      <c r="F61" s="18" t="s">
        <v>63</v>
      </c>
      <c r="H61" s="18"/>
      <c r="J61" s="15"/>
      <c r="L61" s="1"/>
      <c r="M61" s="1"/>
      <c r="N61" s="1"/>
      <c r="O61" s="1"/>
      <c r="P61" s="1"/>
    </row>
    <row r="62" spans="1:16">
      <c r="A62" s="15"/>
      <c r="B62" s="12">
        <v>0.30902777777777779</v>
      </c>
      <c r="C62" s="12">
        <v>0.75347222222222221</v>
      </c>
      <c r="D62" s="13">
        <f t="shared" si="1"/>
        <v>98.373000000000019</v>
      </c>
      <c r="E62" s="13">
        <v>3.516</v>
      </c>
      <c r="F62" s="18" t="s">
        <v>64</v>
      </c>
      <c r="H62" s="18"/>
      <c r="J62" s="15"/>
      <c r="L62" s="1"/>
      <c r="M62" s="1"/>
      <c r="N62" s="1"/>
      <c r="O62" s="1"/>
      <c r="P62" s="1"/>
    </row>
    <row r="63" spans="1:16">
      <c r="A63" s="15"/>
      <c r="B63" s="12">
        <v>0.31041666666666667</v>
      </c>
      <c r="C63" s="12">
        <v>0.75486111111111109</v>
      </c>
      <c r="D63" s="13">
        <f t="shared" si="1"/>
        <v>100.14400000000002</v>
      </c>
      <c r="E63" s="13">
        <v>1.7709999999999999</v>
      </c>
      <c r="F63" s="18" t="s">
        <v>65</v>
      </c>
      <c r="H63" s="18"/>
      <c r="J63" s="15"/>
      <c r="L63" s="1"/>
      <c r="M63" s="1"/>
      <c r="N63" s="1"/>
      <c r="O63" s="1"/>
      <c r="P63" s="1"/>
    </row>
    <row r="64" spans="1:16">
      <c r="A64" s="15"/>
      <c r="B64" s="12">
        <v>0.31111111111111112</v>
      </c>
      <c r="C64" s="12">
        <v>0.75555555555555554</v>
      </c>
      <c r="D64" s="13">
        <f t="shared" si="1"/>
        <v>101.18100000000003</v>
      </c>
      <c r="E64" s="13">
        <v>1.0369999999999999</v>
      </c>
      <c r="F64" s="18" t="s">
        <v>66</v>
      </c>
      <c r="H64" s="18"/>
      <c r="J64" s="15"/>
      <c r="L64" s="1"/>
      <c r="M64" s="1"/>
      <c r="N64" s="1"/>
      <c r="O64" s="1"/>
      <c r="P64" s="1"/>
    </row>
    <row r="65" spans="1:16">
      <c r="A65" s="15"/>
      <c r="B65" s="12">
        <v>0.31180555555555556</v>
      </c>
      <c r="C65" s="12">
        <v>0.75624999999999998</v>
      </c>
      <c r="D65" s="13">
        <f t="shared" si="1"/>
        <v>103.05200000000002</v>
      </c>
      <c r="E65" s="13">
        <v>1.871</v>
      </c>
      <c r="F65" s="18" t="s">
        <v>67</v>
      </c>
      <c r="H65" s="18"/>
      <c r="J65" s="15"/>
      <c r="L65" s="1"/>
      <c r="M65" s="1"/>
      <c r="N65" s="1"/>
      <c r="O65" s="1"/>
      <c r="P65" s="1"/>
    </row>
    <row r="66" spans="1:16">
      <c r="A66" s="15"/>
      <c r="B66" s="12">
        <v>0.3125</v>
      </c>
      <c r="C66" s="12">
        <v>0.75694444444444453</v>
      </c>
      <c r="D66" s="13">
        <f t="shared" si="1"/>
        <v>104.35200000000002</v>
      </c>
      <c r="E66" s="13">
        <v>1.3</v>
      </c>
      <c r="F66" s="18" t="s">
        <v>68</v>
      </c>
      <c r="H66" s="18"/>
      <c r="J66" s="15"/>
      <c r="L66" s="1"/>
      <c r="M66" s="1"/>
      <c r="N66" s="1"/>
      <c r="O66" s="1"/>
      <c r="P66" s="1"/>
    </row>
    <row r="67" spans="1:16">
      <c r="A67" s="15"/>
      <c r="B67" s="12">
        <v>0.31388888888888888</v>
      </c>
      <c r="C67" s="12">
        <v>0.7583333333333333</v>
      </c>
      <c r="D67" s="13">
        <f t="shared" si="1"/>
        <v>106.40200000000002</v>
      </c>
      <c r="E67" s="13">
        <v>2.0499999999999998</v>
      </c>
      <c r="F67" s="18" t="s">
        <v>69</v>
      </c>
      <c r="H67" s="18"/>
      <c r="J67" s="15"/>
      <c r="L67" s="1"/>
      <c r="M67" s="1"/>
      <c r="N67" s="1"/>
      <c r="O67" s="1"/>
      <c r="P67" s="1"/>
    </row>
    <row r="68" spans="1:16">
      <c r="A68" s="15"/>
      <c r="B68" s="12">
        <v>0.31527777777777777</v>
      </c>
      <c r="C68" s="12">
        <v>0.7597222222222223</v>
      </c>
      <c r="D68" s="13">
        <f t="shared" si="1"/>
        <v>108.54200000000002</v>
      </c>
      <c r="E68" s="13">
        <v>2.14</v>
      </c>
      <c r="F68" s="18" t="s">
        <v>70</v>
      </c>
      <c r="H68" s="18"/>
      <c r="J68" s="15"/>
      <c r="L68" s="1"/>
      <c r="M68" s="1"/>
      <c r="N68" s="1"/>
      <c r="O68" s="1"/>
      <c r="P68" s="1"/>
    </row>
    <row r="69" spans="1:16">
      <c r="A69" s="15"/>
      <c r="B69" s="12">
        <v>0.31597222222222221</v>
      </c>
      <c r="C69" s="12">
        <v>0.76041666666666663</v>
      </c>
      <c r="D69" s="13">
        <f t="shared" si="1"/>
        <v>109.84000000000002</v>
      </c>
      <c r="E69" s="13">
        <v>1.298</v>
      </c>
      <c r="F69" s="18" t="s">
        <v>71</v>
      </c>
      <c r="H69" s="18"/>
      <c r="J69" s="15"/>
      <c r="L69" s="1"/>
      <c r="M69" s="1"/>
      <c r="N69" s="1"/>
      <c r="O69" s="1"/>
      <c r="P69" s="1"/>
    </row>
    <row r="70" spans="1:16">
      <c r="A70" s="15"/>
      <c r="B70" s="12">
        <v>0.31666666666666665</v>
      </c>
      <c r="C70" s="12">
        <v>0.76111111111111107</v>
      </c>
      <c r="D70" s="13">
        <f t="shared" si="1"/>
        <v>110.91600000000001</v>
      </c>
      <c r="E70" s="13">
        <v>1.0760000000000001</v>
      </c>
      <c r="F70" s="18" t="s">
        <v>72</v>
      </c>
      <c r="H70" s="18"/>
      <c r="J70" s="15"/>
      <c r="L70" s="1"/>
      <c r="M70" s="1"/>
      <c r="N70" s="1"/>
      <c r="O70" s="1"/>
      <c r="P70" s="1"/>
    </row>
    <row r="71" spans="1:16">
      <c r="A71" s="15"/>
      <c r="B71" s="12">
        <v>0.31736111111111115</v>
      </c>
      <c r="C71" s="12" t="s">
        <v>89</v>
      </c>
      <c r="D71" s="13">
        <f t="shared" si="1"/>
        <v>112.16500000000001</v>
      </c>
      <c r="E71" s="13">
        <v>1.2490000000000001</v>
      </c>
      <c r="F71" s="18" t="s">
        <v>87</v>
      </c>
      <c r="H71" s="18"/>
      <c r="J71" s="15"/>
      <c r="L71" s="1"/>
      <c r="M71" s="1"/>
      <c r="N71" s="1"/>
      <c r="O71" s="1"/>
      <c r="P71" s="1"/>
    </row>
    <row r="72" spans="1:16">
      <c r="A72" s="15"/>
      <c r="B72" s="12">
        <v>0.31805555555555554</v>
      </c>
      <c r="C72" s="12">
        <v>0.76250000000000007</v>
      </c>
      <c r="D72" s="13">
        <f t="shared" si="1"/>
        <v>113.506</v>
      </c>
      <c r="E72" s="13">
        <v>1.341</v>
      </c>
      <c r="F72" s="18" t="s">
        <v>73</v>
      </c>
      <c r="H72" s="18"/>
      <c r="J72" s="15"/>
      <c r="L72" s="1"/>
      <c r="M72" s="1"/>
      <c r="N72" s="1"/>
      <c r="O72" s="1"/>
      <c r="P72" s="1"/>
    </row>
    <row r="73" spans="1:16">
      <c r="A73" s="15"/>
      <c r="B73" s="12">
        <v>0.31875000000000003</v>
      </c>
      <c r="C73" s="12" t="s">
        <v>90</v>
      </c>
      <c r="D73" s="13">
        <f t="shared" si="1"/>
        <v>114.887</v>
      </c>
      <c r="E73" s="13">
        <v>1.381</v>
      </c>
      <c r="F73" s="18" t="s">
        <v>74</v>
      </c>
      <c r="H73" s="18"/>
      <c r="J73" s="15"/>
      <c r="L73" s="1"/>
      <c r="M73" s="1"/>
      <c r="N73" s="1"/>
      <c r="O73" s="1"/>
      <c r="P73" s="1"/>
    </row>
    <row r="74" spans="1:16">
      <c r="A74" s="15"/>
      <c r="B74" s="12">
        <v>0.32013888888888892</v>
      </c>
      <c r="C74" s="12">
        <v>0.76458333333333339</v>
      </c>
      <c r="D74" s="13">
        <f t="shared" si="1"/>
        <v>116.499</v>
      </c>
      <c r="E74" s="13">
        <v>1.6120000000000001</v>
      </c>
      <c r="F74" s="18" t="s">
        <v>75</v>
      </c>
      <c r="H74" s="18"/>
      <c r="J74" s="15"/>
      <c r="L74" s="1"/>
      <c r="M74" s="1"/>
      <c r="N74" s="1"/>
      <c r="O74" s="1"/>
      <c r="P74" s="1"/>
    </row>
    <row r="75" spans="1:16">
      <c r="A75" s="15"/>
      <c r="B75" s="12">
        <v>0.32083333333333336</v>
      </c>
      <c r="C75" s="12">
        <v>0.76527777777777783</v>
      </c>
      <c r="D75" s="13">
        <f t="shared" si="1"/>
        <v>116.96199999999999</v>
      </c>
      <c r="E75" s="13">
        <v>0.46300000000000002</v>
      </c>
      <c r="F75" s="18" t="s">
        <v>76</v>
      </c>
      <c r="H75" s="18"/>
      <c r="J75" s="15"/>
      <c r="L75" s="1"/>
      <c r="M75" s="1"/>
      <c r="N75" s="1"/>
      <c r="O75" s="1"/>
      <c r="P75" s="1"/>
    </row>
    <row r="76" spans="1:16">
      <c r="A76" s="15"/>
      <c r="B76" s="12">
        <v>0.32083333333333336</v>
      </c>
      <c r="C76" s="12">
        <v>0.76527777777777783</v>
      </c>
      <c r="D76" s="13">
        <f t="shared" si="1"/>
        <v>117.31599999999999</v>
      </c>
      <c r="E76" s="13">
        <v>0.35399999999999998</v>
      </c>
      <c r="F76" s="18" t="s">
        <v>88</v>
      </c>
      <c r="H76" s="18"/>
      <c r="J76" s="15"/>
      <c r="L76" s="1"/>
      <c r="M76" s="1"/>
      <c r="N76" s="1"/>
      <c r="O76" s="1"/>
      <c r="P76" s="1"/>
    </row>
    <row r="77" spans="1:16">
      <c r="A77" s="15"/>
      <c r="B77" s="12">
        <v>0.3215277777777778</v>
      </c>
      <c r="C77" s="12">
        <v>0.76597222222222217</v>
      </c>
      <c r="D77" s="13">
        <f t="shared" si="1"/>
        <v>117.65299999999999</v>
      </c>
      <c r="E77" s="13">
        <v>0.33700000000000002</v>
      </c>
      <c r="F77" s="18" t="s">
        <v>98</v>
      </c>
      <c r="H77" s="18"/>
      <c r="J77" s="15"/>
      <c r="L77" s="1"/>
      <c r="M77" s="1"/>
      <c r="N77" s="1"/>
      <c r="O77" s="1"/>
      <c r="P77" s="1"/>
    </row>
    <row r="78" spans="1:16">
      <c r="A78" s="15"/>
      <c r="B78" s="12">
        <v>0.32291666666666669</v>
      </c>
      <c r="C78" s="12">
        <v>0.76736111111111116</v>
      </c>
      <c r="D78" s="13">
        <f t="shared" si="1"/>
        <v>118.276</v>
      </c>
      <c r="E78" s="13">
        <v>0.623</v>
      </c>
      <c r="F78" s="18" t="s">
        <v>99</v>
      </c>
      <c r="H78" s="18"/>
      <c r="J78" s="15"/>
      <c r="L78" s="1"/>
      <c r="M78" s="1"/>
      <c r="N78" s="1"/>
      <c r="O78" s="1"/>
      <c r="P78" s="1"/>
    </row>
    <row r="79" spans="1:16">
      <c r="A79" s="15"/>
      <c r="B79" s="12">
        <v>0.32361111111111113</v>
      </c>
      <c r="C79" s="12">
        <v>0.7680555555555556</v>
      </c>
      <c r="D79" s="13">
        <f t="shared" si="1"/>
        <v>118.786</v>
      </c>
      <c r="E79" s="13">
        <v>0.51</v>
      </c>
      <c r="F79" s="18" t="s">
        <v>100</v>
      </c>
      <c r="H79" s="18"/>
      <c r="J79" s="15"/>
      <c r="L79" s="1"/>
      <c r="M79" s="1"/>
      <c r="N79" s="1"/>
      <c r="O79" s="1"/>
      <c r="P79" s="1"/>
    </row>
    <row r="80" spans="1:16">
      <c r="A80" s="15"/>
      <c r="B80" s="12">
        <v>0.32500000000000001</v>
      </c>
      <c r="C80" s="12">
        <v>0.76944444444444438</v>
      </c>
      <c r="D80" s="13">
        <f t="shared" si="1"/>
        <v>119.818</v>
      </c>
      <c r="E80" s="13">
        <f>0.635+0.397</f>
        <v>1.032</v>
      </c>
      <c r="F80" s="49" t="s">
        <v>104</v>
      </c>
      <c r="H80" s="18"/>
      <c r="I80" s="15"/>
      <c r="J80" s="15"/>
      <c r="L80" s="1"/>
      <c r="M80" s="1"/>
      <c r="N80" s="1"/>
      <c r="O80" s="1"/>
      <c r="P80" s="1"/>
    </row>
    <row r="81" spans="1:16">
      <c r="A81" s="15"/>
      <c r="B81" s="12">
        <v>0.3263888888888889</v>
      </c>
      <c r="C81" s="12">
        <v>0.77083333333333337</v>
      </c>
      <c r="D81" s="13">
        <f t="shared" si="1"/>
        <v>121.527</v>
      </c>
      <c r="E81" s="13">
        <f>0.325+1.384</f>
        <v>1.7089999999999999</v>
      </c>
      <c r="F81" s="18" t="s">
        <v>101</v>
      </c>
      <c r="H81" s="18"/>
      <c r="I81" s="15"/>
      <c r="J81" s="15"/>
      <c r="L81" s="1"/>
      <c r="M81" s="1"/>
      <c r="N81" s="1"/>
      <c r="O81" s="1"/>
      <c r="P81" s="1"/>
    </row>
    <row r="82" spans="1:16">
      <c r="A82" s="15"/>
      <c r="B82" s="12">
        <v>0.3263888888888889</v>
      </c>
      <c r="C82" s="12">
        <v>0.77083333333333337</v>
      </c>
      <c r="D82" s="13">
        <f t="shared" si="1"/>
        <v>121.956</v>
      </c>
      <c r="E82" s="13">
        <v>0.42899999999999999</v>
      </c>
      <c r="F82" s="18" t="s">
        <v>102</v>
      </c>
      <c r="H82" s="18"/>
      <c r="I82" s="15"/>
      <c r="J82" s="15"/>
      <c r="L82" s="1"/>
      <c r="M82" s="1"/>
      <c r="N82" s="1"/>
      <c r="O82" s="1"/>
      <c r="P82" s="1"/>
    </row>
    <row r="83" spans="1:16">
      <c r="A83" s="15"/>
      <c r="B83" s="12">
        <v>0.32777777777777778</v>
      </c>
      <c r="C83" s="12">
        <v>0.77222222222222225</v>
      </c>
      <c r="D83" s="13">
        <f t="shared" si="1"/>
        <v>123.131</v>
      </c>
      <c r="E83" s="13">
        <v>1.175</v>
      </c>
      <c r="F83" s="18" t="s">
        <v>103</v>
      </c>
      <c r="G83" s="41"/>
      <c r="H83" s="18"/>
      <c r="I83" s="15"/>
      <c r="J83" s="15"/>
      <c r="L83" s="1"/>
      <c r="M83" s="1"/>
      <c r="N83" s="1"/>
      <c r="O83" s="1"/>
      <c r="P83" s="1"/>
    </row>
    <row r="84" spans="1:16">
      <c r="A84" s="15"/>
      <c r="B84" s="12">
        <v>0.3298611111111111</v>
      </c>
      <c r="C84" s="12">
        <v>0.77430555555555547</v>
      </c>
      <c r="D84" s="13">
        <f t="shared" si="1"/>
        <v>123.515</v>
      </c>
      <c r="E84" s="13">
        <v>0.38400000000000001</v>
      </c>
      <c r="F84" s="18" t="s">
        <v>82</v>
      </c>
      <c r="H84" s="15"/>
      <c r="I84" s="15"/>
      <c r="J84" s="15"/>
      <c r="L84" s="1"/>
      <c r="M84" s="1"/>
      <c r="N84" s="1"/>
      <c r="O84" s="1"/>
      <c r="P84" s="1"/>
    </row>
    <row r="85" spans="1:16">
      <c r="A85" s="15"/>
      <c r="B85" s="15"/>
      <c r="C85" s="15"/>
      <c r="D85" s="26"/>
      <c r="E85" s="26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5"/>
      <c r="C86" s="15"/>
      <c r="D86" s="26"/>
      <c r="E86" s="26"/>
      <c r="F86" s="15"/>
      <c r="K86" s="1"/>
      <c r="L86" s="1"/>
      <c r="M86" s="1"/>
      <c r="N86" s="1"/>
      <c r="O86" s="1"/>
      <c r="P86" s="1"/>
    </row>
    <row r="87" spans="1:16" ht="27.95" customHeight="1">
      <c r="A87" s="1"/>
      <c r="B87" s="62" t="s">
        <v>109</v>
      </c>
      <c r="C87" s="62"/>
      <c r="D87" s="62"/>
      <c r="E87" s="62"/>
      <c r="F87" s="62"/>
      <c r="G87" s="62"/>
      <c r="H87" s="20"/>
      <c r="I87" s="20"/>
      <c r="J87" s="20"/>
      <c r="L87" s="1"/>
      <c r="M87" s="1"/>
      <c r="N87" s="1"/>
      <c r="O87" s="1"/>
      <c r="P87" s="1"/>
    </row>
    <row r="88" spans="1:16" ht="28.5" customHeight="1">
      <c r="A88" s="1"/>
      <c r="B88" s="63" t="s">
        <v>97</v>
      </c>
      <c r="C88" s="63"/>
      <c r="D88" s="63"/>
      <c r="E88" s="63"/>
      <c r="F88" s="63"/>
      <c r="G88" s="63"/>
      <c r="H88" s="19"/>
      <c r="I88" s="19"/>
      <c r="J88" s="1"/>
      <c r="L88" s="1"/>
      <c r="M88" s="1"/>
      <c r="N88" s="1"/>
      <c r="O88" s="1"/>
      <c r="P88" s="1"/>
    </row>
    <row r="89" spans="1:16">
      <c r="A89" s="1"/>
      <c r="B89" s="47" t="s">
        <v>111</v>
      </c>
      <c r="C89" s="20"/>
      <c r="E89" s="47"/>
      <c r="F89" s="18"/>
      <c r="G89" s="48"/>
      <c r="H89" s="19"/>
      <c r="I89" s="19"/>
      <c r="J89" s="1"/>
    </row>
    <row r="90" spans="1:16">
      <c r="A90" s="1"/>
      <c r="B90" s="19"/>
      <c r="C90" s="19"/>
      <c r="D90" s="34"/>
      <c r="E90" s="34"/>
      <c r="F90" s="19"/>
      <c r="H90" s="19"/>
      <c r="I90" s="19"/>
      <c r="J90" s="1"/>
    </row>
    <row r="91" spans="1:16">
      <c r="A91" s="1"/>
      <c r="B91" s="19" t="s">
        <v>105</v>
      </c>
      <c r="C91" s="19"/>
      <c r="D91" s="34"/>
      <c r="E91" s="34"/>
      <c r="F91" s="19"/>
      <c r="H91" s="19"/>
      <c r="I91" s="19"/>
    </row>
    <row r="92" spans="1:16">
      <c r="B92" s="19" t="s">
        <v>106</v>
      </c>
      <c r="C92" s="19"/>
      <c r="D92" s="34"/>
      <c r="E92" s="34"/>
      <c r="F92" s="19"/>
    </row>
    <row r="93" spans="1:16">
      <c r="A93" s="16" t="s">
        <v>17</v>
      </c>
      <c r="B93" s="19"/>
      <c r="C93" s="19"/>
      <c r="D93" s="34"/>
      <c r="E93" s="34"/>
      <c r="F93" s="19"/>
    </row>
    <row r="94" spans="1:16">
      <c r="A94" s="16" t="s">
        <v>18</v>
      </c>
      <c r="B94" s="1"/>
      <c r="C94" s="1"/>
      <c r="D94" s="26"/>
      <c r="E94" s="26"/>
      <c r="F94" s="1"/>
      <c r="G94" s="57" t="s">
        <v>16</v>
      </c>
    </row>
    <row r="95" spans="1:16">
      <c r="A95" s="16" t="s">
        <v>19</v>
      </c>
      <c r="B95" s="1"/>
      <c r="C95" s="1"/>
      <c r="D95" s="26"/>
      <c r="E95" s="26"/>
      <c r="F95" s="1"/>
      <c r="G95" s="57"/>
    </row>
    <row r="96" spans="1:16">
      <c r="A96" s="17"/>
      <c r="B96" s="1"/>
      <c r="C96" s="1"/>
      <c r="D96" s="26"/>
      <c r="E96" s="26"/>
      <c r="F96" s="1"/>
      <c r="G96" s="57"/>
    </row>
    <row r="97" spans="1:7">
      <c r="A97" s="17"/>
      <c r="B97" s="17"/>
      <c r="C97" s="17"/>
      <c r="D97" s="35"/>
      <c r="E97" s="35"/>
      <c r="F97" s="1"/>
      <c r="G97" s="57"/>
    </row>
    <row r="98" spans="1:7">
      <c r="A98" s="17"/>
      <c r="B98" s="17"/>
      <c r="C98" s="17"/>
      <c r="D98" s="35"/>
      <c r="E98" s="35"/>
      <c r="F98" s="1"/>
    </row>
    <row r="99" spans="1:7">
      <c r="B99" s="17"/>
      <c r="C99" s="17"/>
      <c r="D99" s="35"/>
      <c r="E99" s="35"/>
      <c r="F99" s="1"/>
    </row>
  </sheetData>
  <mergeCells count="7">
    <mergeCell ref="G94:G97"/>
    <mergeCell ref="G1:G4"/>
    <mergeCell ref="A14:C14"/>
    <mergeCell ref="I16:K16"/>
    <mergeCell ref="I14:K14"/>
    <mergeCell ref="B87:G87"/>
    <mergeCell ref="B88:G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03E9-5F6F-4EE4-AC26-B3911A901707}">
  <dimension ref="A1:P102"/>
  <sheetViews>
    <sheetView topLeftCell="A73" workbookViewId="0">
      <selection activeCell="M41" sqref="M41"/>
    </sheetView>
  </sheetViews>
  <sheetFormatPr defaultRowHeight="14.25"/>
  <cols>
    <col min="1" max="1" width="1.875" customWidth="1"/>
    <col min="2" max="2" width="10.5" customWidth="1"/>
    <col min="3" max="3" width="1.25" customWidth="1"/>
    <col min="6" max="6" width="20.25" bestFit="1" customWidth="1"/>
    <col min="7" max="7" width="8.375" customWidth="1"/>
    <col min="8" max="8" width="8.5" customWidth="1"/>
    <col min="9" max="9" width="15.125" customWidth="1"/>
    <col min="10" max="10" width="6" customWidth="1"/>
    <col min="11" max="11" width="6.125" customWidth="1"/>
    <col min="12" max="12" width="8.125" customWidth="1"/>
    <col min="13" max="13" width="31.125" bestFit="1" customWidth="1"/>
  </cols>
  <sheetData>
    <row r="1" spans="1:16" ht="14.45" customHeight="1">
      <c r="A1" s="1"/>
      <c r="B1" s="1"/>
      <c r="C1" s="1"/>
      <c r="D1" s="1"/>
      <c r="E1" s="1"/>
      <c r="F1" s="1"/>
      <c r="G1" s="1"/>
      <c r="H1" s="58" t="s">
        <v>0</v>
      </c>
      <c r="I1" s="58"/>
      <c r="J1" s="52"/>
    </row>
    <row r="2" spans="1:16">
      <c r="A2" s="1"/>
      <c r="B2" s="1"/>
      <c r="C2" s="1"/>
      <c r="D2" s="1"/>
      <c r="E2" s="1"/>
      <c r="F2" s="1"/>
      <c r="G2" s="1"/>
      <c r="H2" s="58"/>
      <c r="I2" s="58"/>
      <c r="J2" s="52"/>
    </row>
    <row r="3" spans="1:16">
      <c r="A3" s="1"/>
      <c r="B3" s="1"/>
      <c r="C3" s="1"/>
      <c r="D3" s="1"/>
      <c r="E3" s="1"/>
      <c r="F3" s="1"/>
      <c r="G3" s="1"/>
      <c r="H3" s="58"/>
      <c r="I3" s="58"/>
      <c r="J3" s="52"/>
    </row>
    <row r="4" spans="1:16" ht="38.25" customHeight="1">
      <c r="A4" s="1"/>
      <c r="B4" s="1"/>
      <c r="C4" s="23" t="s">
        <v>91</v>
      </c>
      <c r="D4" s="23"/>
      <c r="E4" s="23"/>
      <c r="F4" s="23"/>
      <c r="G4" s="23"/>
      <c r="H4" s="58"/>
      <c r="I4" s="58"/>
      <c r="J4" s="52"/>
    </row>
    <row r="5" spans="1:16" ht="18">
      <c r="A5" s="66" t="s">
        <v>21</v>
      </c>
      <c r="B5" s="66"/>
      <c r="C5" s="66"/>
      <c r="D5" s="66"/>
      <c r="E5" s="66"/>
      <c r="F5" s="66"/>
      <c r="G5" s="66"/>
      <c r="H5" s="66"/>
      <c r="I5" s="1"/>
      <c r="J5" s="1"/>
    </row>
    <row r="6" spans="1:16" ht="18">
      <c r="A6" s="1"/>
      <c r="B6" s="1"/>
      <c r="C6" s="1"/>
      <c r="D6" s="1"/>
      <c r="E6" s="1"/>
      <c r="F6" s="2" t="s">
        <v>1</v>
      </c>
      <c r="G6" s="1"/>
      <c r="H6" s="1"/>
      <c r="I6" s="1"/>
      <c r="J6" s="1"/>
    </row>
    <row r="7" spans="1:16" ht="18">
      <c r="A7" s="3"/>
      <c r="I7" s="1"/>
      <c r="J7" s="1"/>
    </row>
    <row r="8" spans="1:16">
      <c r="A8" s="1"/>
      <c r="B8" s="1"/>
      <c r="C8" s="1"/>
      <c r="D8" s="1"/>
      <c r="E8" s="1"/>
      <c r="F8" s="1"/>
      <c r="G8" s="1"/>
      <c r="H8" s="1"/>
    </row>
    <row r="9" spans="1:16">
      <c r="A9" s="1" t="s">
        <v>2</v>
      </c>
      <c r="B9" s="1"/>
      <c r="C9" s="4"/>
      <c r="D9" s="67">
        <v>45839</v>
      </c>
      <c r="E9" s="67"/>
      <c r="F9" s="5"/>
      <c r="G9" s="1"/>
      <c r="H9" s="1"/>
      <c r="I9" s="1"/>
      <c r="J9" s="1"/>
    </row>
    <row r="10" spans="1:16">
      <c r="A10" s="1" t="s">
        <v>3</v>
      </c>
      <c r="B10" s="1"/>
      <c r="C10" s="4"/>
      <c r="D10" s="6" t="s">
        <v>4</v>
      </c>
      <c r="E10" s="1"/>
      <c r="F10" s="4"/>
      <c r="G10" s="1"/>
      <c r="H10" s="1"/>
      <c r="I10" s="1"/>
      <c r="J10" s="1"/>
    </row>
    <row r="11" spans="1:16">
      <c r="A11" s="1" t="s">
        <v>5</v>
      </c>
      <c r="B11" s="1"/>
      <c r="C11" s="4"/>
      <c r="D11" s="6" t="s">
        <v>6</v>
      </c>
      <c r="E11" s="1"/>
      <c r="F11" s="4"/>
      <c r="G11" s="1"/>
      <c r="H11" s="1"/>
      <c r="I11" s="1"/>
      <c r="J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42"/>
      <c r="K12" s="43"/>
      <c r="L12" s="43"/>
    </row>
    <row r="13" spans="1:16" ht="38.25">
      <c r="A13" s="59" t="s">
        <v>7</v>
      </c>
      <c r="B13" s="59"/>
      <c r="C13" s="59"/>
      <c r="D13" s="8" t="s">
        <v>8</v>
      </c>
      <c r="E13" s="8" t="s">
        <v>9</v>
      </c>
      <c r="F13" s="9" t="s">
        <v>10</v>
      </c>
      <c r="G13" s="37" t="s">
        <v>9</v>
      </c>
      <c r="H13" s="37" t="s">
        <v>8</v>
      </c>
      <c r="I13" s="53" t="s">
        <v>7</v>
      </c>
      <c r="J13" s="54"/>
      <c r="K13" s="54"/>
      <c r="L13" s="44"/>
    </row>
    <row r="14" spans="1:16">
      <c r="A14" s="10"/>
      <c r="B14" s="11"/>
      <c r="C14" s="10"/>
      <c r="D14" s="10"/>
      <c r="E14" s="10"/>
      <c r="F14" s="10"/>
      <c r="G14" s="10"/>
      <c r="H14" s="10"/>
      <c r="I14" s="51"/>
      <c r="J14" s="54"/>
      <c r="K14" s="54"/>
      <c r="L14" s="44"/>
      <c r="M14" s="1"/>
      <c r="N14" s="1"/>
      <c r="O14" s="1"/>
      <c r="P14" s="1"/>
    </row>
    <row r="15" spans="1:16">
      <c r="A15" s="1"/>
      <c r="B15" s="12">
        <v>0.40625</v>
      </c>
      <c r="C15" s="12"/>
      <c r="D15" s="13" t="s">
        <v>11</v>
      </c>
      <c r="E15" s="13" t="s">
        <v>12</v>
      </c>
      <c r="F15" s="18" t="s">
        <v>82</v>
      </c>
      <c r="G15" s="13" t="s">
        <v>96</v>
      </c>
      <c r="H15" s="7">
        <v>0</v>
      </c>
      <c r="I15" s="12">
        <v>0.84375</v>
      </c>
      <c r="J15" s="55"/>
      <c r="K15" s="56"/>
      <c r="L15" s="44"/>
      <c r="M15" s="1"/>
      <c r="N15" s="1"/>
      <c r="O15" s="1"/>
      <c r="P15" s="1"/>
    </row>
    <row r="16" spans="1:16">
      <c r="A16" s="1"/>
      <c r="B16" s="12">
        <v>0.4069444444444445</v>
      </c>
      <c r="C16" s="12"/>
      <c r="D16" s="13">
        <f>E16</f>
        <v>0.52100000000000002</v>
      </c>
      <c r="E16" s="13">
        <v>0.52100000000000002</v>
      </c>
      <c r="F16" s="18" t="s">
        <v>81</v>
      </c>
      <c r="G16" s="13">
        <v>0.52100000000000002</v>
      </c>
      <c r="H16" s="7">
        <f>G16+H15</f>
        <v>0.52100000000000002</v>
      </c>
      <c r="I16" s="12">
        <v>0.84444444444444444</v>
      </c>
      <c r="J16" s="55"/>
      <c r="K16" s="42"/>
      <c r="L16" s="44"/>
      <c r="M16" s="1"/>
      <c r="N16" s="1"/>
      <c r="O16" s="1"/>
      <c r="P16" s="1"/>
    </row>
    <row r="17" spans="1:16">
      <c r="A17" s="1"/>
      <c r="B17" s="12">
        <v>0.40833333333333338</v>
      </c>
      <c r="C17" s="12"/>
      <c r="D17" s="13">
        <f t="shared" ref="D17:D24" si="0">D16+E17</f>
        <v>1.6960000000000002</v>
      </c>
      <c r="E17" s="13">
        <v>1.175</v>
      </c>
      <c r="F17" s="18" t="s">
        <v>80</v>
      </c>
      <c r="G17" s="13">
        <v>1.175</v>
      </c>
      <c r="H17" s="7">
        <f t="shared" ref="H17:H18" si="1">G17+H16</f>
        <v>1.6960000000000002</v>
      </c>
      <c r="I17" s="12">
        <v>0.84583333333333333</v>
      </c>
      <c r="J17" s="18"/>
      <c r="K17" s="1"/>
      <c r="L17" s="7"/>
      <c r="M17" s="1"/>
      <c r="N17" s="1"/>
      <c r="O17" s="1"/>
      <c r="P17" s="1"/>
    </row>
    <row r="18" spans="1:16">
      <c r="A18" s="1"/>
      <c r="B18" s="12">
        <v>0.40833333333333338</v>
      </c>
      <c r="C18" s="12"/>
      <c r="D18" s="13">
        <f t="shared" si="0"/>
        <v>2.093</v>
      </c>
      <c r="E18" s="13">
        <v>0.39700000000000002</v>
      </c>
      <c r="F18" s="18" t="s">
        <v>79</v>
      </c>
      <c r="G18" s="13">
        <v>0.39700000000000002</v>
      </c>
      <c r="H18" s="7">
        <f t="shared" si="1"/>
        <v>2.093</v>
      </c>
      <c r="I18" s="12">
        <v>0.84583333333333333</v>
      </c>
      <c r="J18" s="18"/>
      <c r="K18" s="1"/>
      <c r="L18" s="7"/>
      <c r="M18" s="1"/>
      <c r="N18" s="1"/>
      <c r="O18" s="1"/>
      <c r="P18" s="1"/>
    </row>
    <row r="19" spans="1:16">
      <c r="A19" s="1"/>
      <c r="B19" s="12">
        <v>0.40972222222222227</v>
      </c>
      <c r="C19" s="12"/>
      <c r="D19" s="13">
        <f t="shared" si="0"/>
        <v>2.7730000000000001</v>
      </c>
      <c r="E19" s="13">
        <v>0.68</v>
      </c>
      <c r="F19" s="18" t="s">
        <v>83</v>
      </c>
      <c r="G19" s="13" t="s">
        <v>94</v>
      </c>
      <c r="H19" s="7" t="s">
        <v>95</v>
      </c>
      <c r="I19" s="12" t="s">
        <v>94</v>
      </c>
      <c r="J19" s="18"/>
    </row>
    <row r="20" spans="1:16">
      <c r="A20" s="1"/>
      <c r="B20" s="12" t="s">
        <v>94</v>
      </c>
      <c r="C20" s="12"/>
      <c r="D20" s="13" t="s">
        <v>95</v>
      </c>
      <c r="E20" s="13" t="s">
        <v>95</v>
      </c>
      <c r="F20" s="18" t="s">
        <v>78</v>
      </c>
      <c r="G20" s="13">
        <f>1.33+0.397</f>
        <v>1.7270000000000001</v>
      </c>
      <c r="H20" s="7">
        <f>G20+H18</f>
        <v>3.8200000000000003</v>
      </c>
      <c r="I20" s="12">
        <v>0.85069444444444453</v>
      </c>
      <c r="J20" s="18"/>
      <c r="K20" s="1"/>
      <c r="L20" s="7"/>
      <c r="M20" s="1"/>
      <c r="N20" s="1"/>
      <c r="O20" s="1"/>
      <c r="P20" s="1"/>
    </row>
    <row r="21" spans="1:16">
      <c r="A21" s="1"/>
      <c r="B21" s="12" t="s">
        <v>94</v>
      </c>
      <c r="C21" s="12"/>
      <c r="D21" s="13" t="s">
        <v>94</v>
      </c>
      <c r="E21" s="13" t="s">
        <v>94</v>
      </c>
      <c r="F21" s="18" t="s">
        <v>83</v>
      </c>
      <c r="G21" s="13">
        <f>0.325+0.736</f>
        <v>1.0609999999999999</v>
      </c>
      <c r="H21" s="7">
        <f t="shared" ref="H21:H84" si="2">G21+H20</f>
        <v>4.8810000000000002</v>
      </c>
      <c r="I21" s="12">
        <v>0.85277777777777775</v>
      </c>
      <c r="J21" s="18"/>
      <c r="L21" s="7"/>
      <c r="M21" s="1"/>
      <c r="N21" s="1"/>
      <c r="O21" s="1"/>
      <c r="P21" s="1"/>
    </row>
    <row r="22" spans="1:16">
      <c r="A22" s="1"/>
      <c r="B22" s="12">
        <v>0.41666666666666669</v>
      </c>
      <c r="C22" s="12"/>
      <c r="D22" s="13">
        <f>D19+E22</f>
        <v>3.5920000000000001</v>
      </c>
      <c r="E22" s="13">
        <f>0.048+0.771</f>
        <v>0.81900000000000006</v>
      </c>
      <c r="F22" s="18" t="s">
        <v>86</v>
      </c>
      <c r="G22" s="13">
        <f>0.048+0.771</f>
        <v>0.81900000000000006</v>
      </c>
      <c r="H22" s="7">
        <f t="shared" si="2"/>
        <v>5.7</v>
      </c>
      <c r="I22" s="12">
        <v>0.85763888888888884</v>
      </c>
      <c r="J22" s="18"/>
      <c r="L22" s="7"/>
      <c r="M22" s="1"/>
      <c r="N22" s="1"/>
      <c r="O22" s="1"/>
      <c r="P22" s="1"/>
    </row>
    <row r="23" spans="1:16">
      <c r="A23" s="1"/>
      <c r="B23" s="12">
        <v>0.41805555555555557</v>
      </c>
      <c r="C23" s="12"/>
      <c r="D23" s="13">
        <f t="shared" si="0"/>
        <v>4.1879999999999997</v>
      </c>
      <c r="E23" s="13">
        <v>0.59599999999999997</v>
      </c>
      <c r="F23" s="18" t="s">
        <v>43</v>
      </c>
      <c r="G23" s="13">
        <v>0.59599999999999997</v>
      </c>
      <c r="H23" s="7">
        <f t="shared" si="2"/>
        <v>6.2960000000000003</v>
      </c>
      <c r="I23" s="24">
        <v>0.85902777777777783</v>
      </c>
      <c r="J23" s="18"/>
      <c r="N23" s="1"/>
      <c r="O23" s="1"/>
      <c r="P23" s="1"/>
    </row>
    <row r="24" spans="1:16">
      <c r="A24" s="1"/>
      <c r="B24" s="12">
        <v>0.41875000000000001</v>
      </c>
      <c r="C24" s="12"/>
      <c r="D24" s="13">
        <f t="shared" si="0"/>
        <v>4.6189999999999998</v>
      </c>
      <c r="E24" s="13">
        <v>0.43099999999999999</v>
      </c>
      <c r="F24" s="18" t="s">
        <v>77</v>
      </c>
      <c r="G24" s="13">
        <v>0.43099999999999999</v>
      </c>
      <c r="H24" s="7">
        <f t="shared" si="2"/>
        <v>6.7270000000000003</v>
      </c>
      <c r="I24" s="12">
        <v>0.85972222222222217</v>
      </c>
      <c r="J24" s="18"/>
      <c r="L24" s="7"/>
      <c r="M24" s="1"/>
    </row>
    <row r="25" spans="1:16">
      <c r="A25" s="1"/>
      <c r="B25" s="12">
        <v>0.41875000000000001</v>
      </c>
      <c r="C25" s="12"/>
      <c r="D25" s="13">
        <f>D24+E25</f>
        <v>4.9319999999999995</v>
      </c>
      <c r="E25" s="13">
        <v>0.313</v>
      </c>
      <c r="F25" s="18" t="s">
        <v>84</v>
      </c>
      <c r="G25" s="13">
        <v>0.313</v>
      </c>
      <c r="H25" s="7">
        <f t="shared" si="2"/>
        <v>7.04</v>
      </c>
      <c r="I25" s="12">
        <v>0.85972222222222217</v>
      </c>
      <c r="J25" s="18"/>
      <c r="L25" s="7"/>
      <c r="M25" s="1"/>
      <c r="N25" s="1"/>
      <c r="O25" s="1"/>
      <c r="P25" s="1"/>
    </row>
    <row r="26" spans="1:16">
      <c r="B26" s="24">
        <v>0.41944444444444445</v>
      </c>
      <c r="C26" s="14"/>
      <c r="D26" s="13">
        <f t="shared" ref="D26:D85" si="3">D25+E26</f>
        <v>5.4169999999999998</v>
      </c>
      <c r="E26" s="13">
        <v>0.48499999999999999</v>
      </c>
      <c r="F26" s="18" t="s">
        <v>75</v>
      </c>
      <c r="G26" s="13">
        <v>0.48499999999999999</v>
      </c>
      <c r="H26" s="7">
        <f t="shared" si="2"/>
        <v>7.5250000000000004</v>
      </c>
      <c r="I26" s="12">
        <v>0.86041666666666661</v>
      </c>
      <c r="J26" s="18"/>
      <c r="L26" s="7"/>
      <c r="M26" s="1"/>
      <c r="N26" s="1"/>
      <c r="O26" s="1"/>
      <c r="P26" s="1"/>
    </row>
    <row r="27" spans="1:16">
      <c r="A27" s="1"/>
      <c r="B27" s="12">
        <v>0.42083333333333334</v>
      </c>
      <c r="C27" s="12"/>
      <c r="D27" s="13">
        <f t="shared" si="3"/>
        <v>7.1429999999999998</v>
      </c>
      <c r="E27" s="13">
        <v>1.726</v>
      </c>
      <c r="F27" s="18" t="s">
        <v>74</v>
      </c>
      <c r="G27" s="13">
        <v>1.726</v>
      </c>
      <c r="H27" s="7">
        <f t="shared" si="2"/>
        <v>9.2510000000000012</v>
      </c>
      <c r="I27" s="12">
        <v>0.8618055555555556</v>
      </c>
      <c r="J27" s="18"/>
      <c r="L27" s="7"/>
      <c r="M27" s="1"/>
      <c r="N27" s="1"/>
      <c r="O27" s="1"/>
      <c r="P27" s="1"/>
    </row>
    <row r="28" spans="1:16">
      <c r="A28" s="1"/>
      <c r="B28" s="12">
        <v>0.42152777777777778</v>
      </c>
      <c r="C28" s="12"/>
      <c r="D28" s="13">
        <f t="shared" si="3"/>
        <v>8.42</v>
      </c>
      <c r="E28" s="13">
        <v>1.2769999999999999</v>
      </c>
      <c r="F28" s="18" t="s">
        <v>73</v>
      </c>
      <c r="G28" s="13">
        <v>1.2769999999999999</v>
      </c>
      <c r="H28" s="7">
        <f t="shared" si="2"/>
        <v>10.528</v>
      </c>
      <c r="I28" s="12">
        <v>0.86249999999999993</v>
      </c>
      <c r="J28" s="18"/>
      <c r="L28" s="7"/>
      <c r="M28" s="1"/>
      <c r="N28" s="1"/>
      <c r="O28" s="1"/>
      <c r="P28" s="1"/>
    </row>
    <row r="29" spans="1:16">
      <c r="A29" s="1"/>
      <c r="B29" s="12">
        <v>0.42222222222222222</v>
      </c>
      <c r="C29" s="12"/>
      <c r="D29" s="13">
        <f t="shared" si="3"/>
        <v>9.7289999999999992</v>
      </c>
      <c r="E29" s="13">
        <v>1.3089999999999999</v>
      </c>
      <c r="F29" s="18" t="s">
        <v>87</v>
      </c>
      <c r="G29" s="13">
        <v>1.3089999999999999</v>
      </c>
      <c r="H29" s="7">
        <f t="shared" si="2"/>
        <v>11.837</v>
      </c>
      <c r="I29" s="12">
        <v>0.86319444444444438</v>
      </c>
      <c r="J29" s="18"/>
      <c r="L29" s="7"/>
      <c r="M29" s="1"/>
      <c r="N29" s="1"/>
      <c r="O29" s="1"/>
      <c r="P29" s="1"/>
    </row>
    <row r="30" spans="1:16">
      <c r="A30" s="1"/>
      <c r="B30" s="12">
        <v>0.42291666666666666</v>
      </c>
      <c r="C30" s="12"/>
      <c r="D30" s="13">
        <f t="shared" si="3"/>
        <v>10.981</v>
      </c>
      <c r="E30" s="13">
        <v>1.252</v>
      </c>
      <c r="F30" s="18" t="s">
        <v>72</v>
      </c>
      <c r="G30" s="13">
        <v>1.252</v>
      </c>
      <c r="H30" s="7">
        <f t="shared" si="2"/>
        <v>13.089</v>
      </c>
      <c r="I30" s="12">
        <v>0.86388888888888893</v>
      </c>
      <c r="J30" s="18"/>
      <c r="L30" s="7"/>
      <c r="M30" s="1"/>
      <c r="N30" s="1"/>
      <c r="O30" s="1"/>
      <c r="P30" s="1"/>
    </row>
    <row r="31" spans="1:16">
      <c r="A31" s="1"/>
      <c r="B31" s="12">
        <v>0.4236111111111111</v>
      </c>
      <c r="C31" s="12"/>
      <c r="D31" s="13">
        <f t="shared" si="3"/>
        <v>12.084</v>
      </c>
      <c r="E31" s="13">
        <v>1.103</v>
      </c>
      <c r="F31" s="18" t="s">
        <v>71</v>
      </c>
      <c r="G31" s="13">
        <v>1.103</v>
      </c>
      <c r="H31" s="7">
        <f t="shared" si="2"/>
        <v>14.192</v>
      </c>
      <c r="I31" s="12">
        <v>0.86458333333333337</v>
      </c>
      <c r="J31" s="18"/>
      <c r="L31" s="7"/>
      <c r="M31" s="1"/>
      <c r="N31" s="1"/>
      <c r="O31" s="1"/>
      <c r="P31" s="1"/>
    </row>
    <row r="32" spans="1:16">
      <c r="A32" s="1"/>
      <c r="B32" s="12">
        <v>0.42430555555555555</v>
      </c>
      <c r="C32" s="12"/>
      <c r="D32" s="13">
        <f t="shared" si="3"/>
        <v>13.484</v>
      </c>
      <c r="E32" s="13">
        <v>1.4</v>
      </c>
      <c r="F32" s="18" t="s">
        <v>70</v>
      </c>
      <c r="G32" s="13">
        <v>1.4</v>
      </c>
      <c r="H32" s="7">
        <f t="shared" si="2"/>
        <v>15.592000000000001</v>
      </c>
      <c r="I32" s="12">
        <v>0.8652777777777777</v>
      </c>
      <c r="J32" s="18"/>
      <c r="L32" s="7"/>
      <c r="M32" s="1"/>
      <c r="N32" s="1"/>
      <c r="O32" s="1"/>
      <c r="P32" s="1"/>
    </row>
    <row r="33" spans="1:16">
      <c r="A33" s="1"/>
      <c r="B33" s="12">
        <v>0.42569444444444443</v>
      </c>
      <c r="C33" s="12"/>
      <c r="D33" s="13">
        <f t="shared" si="3"/>
        <v>15.724</v>
      </c>
      <c r="E33" s="13">
        <v>2.2400000000000002</v>
      </c>
      <c r="F33" s="18" t="s">
        <v>69</v>
      </c>
      <c r="G33" s="13">
        <v>2.2400000000000002</v>
      </c>
      <c r="H33" s="7">
        <f t="shared" si="2"/>
        <v>17.832000000000001</v>
      </c>
      <c r="I33" s="12">
        <v>0.8666666666666667</v>
      </c>
      <c r="J33" s="18"/>
      <c r="L33" s="7"/>
      <c r="M33" s="1"/>
      <c r="N33" s="1"/>
      <c r="O33" s="1"/>
      <c r="P33" s="1"/>
    </row>
    <row r="34" spans="1:16">
      <c r="A34" s="1"/>
      <c r="B34" s="12">
        <v>0.42708333333333331</v>
      </c>
      <c r="C34" s="12"/>
      <c r="D34" s="13">
        <f t="shared" si="3"/>
        <v>17.893000000000001</v>
      </c>
      <c r="E34" s="13">
        <v>2.169</v>
      </c>
      <c r="F34" s="18" t="s">
        <v>68</v>
      </c>
      <c r="G34" s="13">
        <v>2.169</v>
      </c>
      <c r="H34" s="7">
        <f t="shared" si="2"/>
        <v>20.001000000000001</v>
      </c>
      <c r="I34" s="12">
        <v>0.86805555555555547</v>
      </c>
      <c r="J34" s="18"/>
      <c r="L34" s="7"/>
      <c r="M34" s="1"/>
      <c r="N34" s="1"/>
      <c r="O34" s="1"/>
      <c r="P34" s="1"/>
    </row>
    <row r="35" spans="1:16">
      <c r="A35" s="1"/>
      <c r="B35" s="12">
        <v>0.42777777777777781</v>
      </c>
      <c r="C35" s="12"/>
      <c r="D35" s="13">
        <f t="shared" si="3"/>
        <v>19.074000000000002</v>
      </c>
      <c r="E35" s="13">
        <v>1.181</v>
      </c>
      <c r="F35" s="18" t="s">
        <v>67</v>
      </c>
      <c r="G35" s="13">
        <v>1.181</v>
      </c>
      <c r="H35" s="7">
        <f t="shared" si="2"/>
        <v>21.182000000000002</v>
      </c>
      <c r="I35" s="12">
        <v>0.86875000000000002</v>
      </c>
      <c r="J35" s="18"/>
      <c r="L35" s="7"/>
      <c r="M35" s="1"/>
      <c r="N35" s="1"/>
      <c r="O35" s="1"/>
      <c r="P35" s="1"/>
    </row>
    <row r="36" spans="1:16">
      <c r="A36" s="1"/>
      <c r="B36" s="12">
        <v>0.4284722222222222</v>
      </c>
      <c r="C36" s="12"/>
      <c r="D36" s="13">
        <f t="shared" si="3"/>
        <v>20.828000000000003</v>
      </c>
      <c r="E36" s="13">
        <v>1.754</v>
      </c>
      <c r="F36" s="18" t="s">
        <v>66</v>
      </c>
      <c r="G36" s="13">
        <v>1.754</v>
      </c>
      <c r="H36" s="7">
        <f t="shared" si="2"/>
        <v>22.936000000000003</v>
      </c>
      <c r="I36" s="12">
        <v>0.86944444444444446</v>
      </c>
      <c r="J36" s="18"/>
      <c r="L36" s="7"/>
      <c r="M36" s="1"/>
      <c r="N36" s="1"/>
      <c r="O36" s="1"/>
      <c r="P36" s="1"/>
    </row>
    <row r="37" spans="1:16">
      <c r="A37" s="1"/>
      <c r="B37" s="12">
        <v>0.4291666666666667</v>
      </c>
      <c r="C37" s="12"/>
      <c r="D37" s="13">
        <f t="shared" si="3"/>
        <v>21.861000000000004</v>
      </c>
      <c r="E37" s="13">
        <v>1.0329999999999999</v>
      </c>
      <c r="F37" s="18" t="s">
        <v>65</v>
      </c>
      <c r="G37" s="13">
        <v>1.0329999999999999</v>
      </c>
      <c r="H37" s="7">
        <f t="shared" si="2"/>
        <v>23.969000000000005</v>
      </c>
      <c r="I37" s="12">
        <v>0.87013888888888891</v>
      </c>
      <c r="J37" s="18"/>
      <c r="L37" s="7"/>
      <c r="M37" s="1"/>
      <c r="N37" s="1"/>
      <c r="O37" s="1"/>
      <c r="P37" s="1"/>
    </row>
    <row r="38" spans="1:16">
      <c r="A38" s="1"/>
      <c r="B38" s="12">
        <v>0.43055555555555558</v>
      </c>
      <c r="C38" s="12"/>
      <c r="D38" s="13">
        <f t="shared" si="3"/>
        <v>23.680000000000003</v>
      </c>
      <c r="E38" s="13">
        <v>1.819</v>
      </c>
      <c r="F38" s="18" t="s">
        <v>64</v>
      </c>
      <c r="G38" s="13">
        <v>1.819</v>
      </c>
      <c r="H38" s="7">
        <f t="shared" si="2"/>
        <v>25.788000000000004</v>
      </c>
      <c r="I38" s="12">
        <v>0.87152777777777779</v>
      </c>
      <c r="J38" s="18"/>
      <c r="L38" s="7"/>
      <c r="M38" s="1"/>
      <c r="N38" s="1"/>
      <c r="O38" s="1"/>
      <c r="P38" s="1"/>
    </row>
    <row r="39" spans="1:16">
      <c r="A39" s="1"/>
      <c r="B39" s="12">
        <v>0.43194444444444446</v>
      </c>
      <c r="C39" s="12"/>
      <c r="D39" s="13">
        <f t="shared" si="3"/>
        <v>27.280000000000005</v>
      </c>
      <c r="E39" s="13">
        <v>3.6</v>
      </c>
      <c r="F39" s="18" t="s">
        <v>63</v>
      </c>
      <c r="G39" s="13">
        <v>3.6</v>
      </c>
      <c r="H39" s="7">
        <f t="shared" si="2"/>
        <v>29.388000000000005</v>
      </c>
      <c r="I39" s="12">
        <v>0.87291666666666667</v>
      </c>
      <c r="J39" s="18"/>
      <c r="L39" s="7"/>
      <c r="M39" s="1"/>
      <c r="N39" s="1"/>
      <c r="O39" s="1"/>
      <c r="P39" s="1"/>
    </row>
    <row r="40" spans="1:16">
      <c r="A40" s="1"/>
      <c r="B40" s="12">
        <v>0.43333333333333335</v>
      </c>
      <c r="C40" s="12"/>
      <c r="D40" s="13">
        <f t="shared" si="3"/>
        <v>29.385000000000005</v>
      </c>
      <c r="E40" s="13">
        <v>2.105</v>
      </c>
      <c r="F40" s="18" t="s">
        <v>62</v>
      </c>
      <c r="G40" s="13">
        <v>2.105</v>
      </c>
      <c r="H40" s="7">
        <f t="shared" si="2"/>
        <v>31.493000000000006</v>
      </c>
      <c r="I40" s="12">
        <v>0.87430555555555556</v>
      </c>
      <c r="J40" s="18"/>
      <c r="L40" s="7"/>
      <c r="M40" s="1"/>
      <c r="N40" s="1"/>
      <c r="O40" s="1"/>
      <c r="P40" s="1"/>
    </row>
    <row r="41" spans="1:16">
      <c r="A41" s="1"/>
      <c r="B41" s="12">
        <v>0.43472222222222223</v>
      </c>
      <c r="C41" s="12"/>
      <c r="D41" s="13">
        <f t="shared" si="3"/>
        <v>32.169000000000004</v>
      </c>
      <c r="E41" s="13">
        <v>2.7839999999999998</v>
      </c>
      <c r="F41" s="18" t="s">
        <v>61</v>
      </c>
      <c r="G41" s="13">
        <v>2.7839999999999998</v>
      </c>
      <c r="H41" s="7">
        <f t="shared" si="2"/>
        <v>34.277000000000008</v>
      </c>
      <c r="I41" s="12">
        <v>0.87569444444444444</v>
      </c>
      <c r="J41" s="18"/>
      <c r="L41" s="7"/>
      <c r="M41" s="1"/>
      <c r="N41" s="1"/>
      <c r="O41" s="1"/>
      <c r="P41" s="1"/>
    </row>
    <row r="42" spans="1:16">
      <c r="A42" s="1"/>
      <c r="B42" s="12">
        <v>0.43611111111111112</v>
      </c>
      <c r="C42" s="12"/>
      <c r="D42" s="13">
        <f t="shared" si="3"/>
        <v>34.415000000000006</v>
      </c>
      <c r="E42" s="13">
        <v>2.246</v>
      </c>
      <c r="F42" s="18" t="s">
        <v>60</v>
      </c>
      <c r="G42" s="13">
        <v>2.246</v>
      </c>
      <c r="H42" s="7">
        <f t="shared" si="2"/>
        <v>36.52300000000001</v>
      </c>
      <c r="I42" s="12">
        <v>0.87708333333333333</v>
      </c>
      <c r="J42" s="18"/>
      <c r="L42" s="7"/>
      <c r="M42" s="1"/>
      <c r="N42" s="1"/>
      <c r="O42" s="1"/>
      <c r="P42" s="1"/>
    </row>
    <row r="43" spans="1:16">
      <c r="A43" s="1"/>
      <c r="B43" s="12">
        <v>0.4381944444444445</v>
      </c>
      <c r="C43" s="12"/>
      <c r="D43" s="13">
        <f t="shared" si="3"/>
        <v>39.147000000000006</v>
      </c>
      <c r="E43" s="13">
        <v>4.7320000000000002</v>
      </c>
      <c r="F43" s="18" t="s">
        <v>59</v>
      </c>
      <c r="G43" s="13">
        <v>4.7320000000000002</v>
      </c>
      <c r="H43" s="7">
        <f t="shared" si="2"/>
        <v>41.25500000000001</v>
      </c>
      <c r="I43" s="12">
        <v>0.87916666666666676</v>
      </c>
      <c r="J43" s="18"/>
      <c r="L43" s="7"/>
      <c r="M43" s="1"/>
      <c r="N43" s="1"/>
      <c r="O43" s="1"/>
      <c r="P43" s="1"/>
    </row>
    <row r="44" spans="1:16">
      <c r="A44" s="1"/>
      <c r="B44" s="12">
        <v>0.43888888888888888</v>
      </c>
      <c r="C44" s="12"/>
      <c r="D44" s="13">
        <f t="shared" si="3"/>
        <v>40.657000000000004</v>
      </c>
      <c r="E44" s="13">
        <v>1.51</v>
      </c>
      <c r="F44" s="18" t="s">
        <v>58</v>
      </c>
      <c r="G44" s="13">
        <v>1.51</v>
      </c>
      <c r="H44" s="7">
        <f t="shared" si="2"/>
        <v>42.765000000000008</v>
      </c>
      <c r="I44" s="12">
        <v>0.87986111111111109</v>
      </c>
      <c r="J44" s="18"/>
      <c r="L44" s="7"/>
      <c r="M44" s="1"/>
      <c r="N44" s="1"/>
      <c r="O44" s="1"/>
      <c r="P44" s="1"/>
    </row>
    <row r="45" spans="1:16">
      <c r="A45" s="1"/>
      <c r="B45" s="12">
        <v>0.43958333333333338</v>
      </c>
      <c r="C45" s="12"/>
      <c r="D45" s="13">
        <f t="shared" si="3"/>
        <v>41.847000000000001</v>
      </c>
      <c r="E45" s="13">
        <v>1.19</v>
      </c>
      <c r="F45" s="18" t="s">
        <v>57</v>
      </c>
      <c r="G45" s="13">
        <v>1.19</v>
      </c>
      <c r="H45" s="7">
        <f t="shared" si="2"/>
        <v>43.955000000000005</v>
      </c>
      <c r="I45" s="12">
        <v>0.88055555555555554</v>
      </c>
      <c r="J45" s="18"/>
      <c r="L45" s="7"/>
      <c r="M45" s="1"/>
      <c r="N45" s="1"/>
      <c r="O45" s="1"/>
      <c r="P45" s="1"/>
    </row>
    <row r="46" spans="1:16">
      <c r="A46" s="1"/>
      <c r="B46" s="12">
        <v>0.44166666666666665</v>
      </c>
      <c r="C46" s="12"/>
      <c r="D46" s="13">
        <f t="shared" si="3"/>
        <v>44.594000000000001</v>
      </c>
      <c r="E46" s="13">
        <v>2.7469999999999999</v>
      </c>
      <c r="F46" s="18" t="s">
        <v>56</v>
      </c>
      <c r="G46" s="13">
        <v>2.7469999999999999</v>
      </c>
      <c r="H46" s="7">
        <f t="shared" si="2"/>
        <v>46.702000000000005</v>
      </c>
      <c r="I46" s="12">
        <v>0.88263888888888886</v>
      </c>
      <c r="J46" s="18"/>
      <c r="L46" s="7"/>
      <c r="M46" s="1"/>
      <c r="N46" s="1"/>
      <c r="O46" s="1"/>
      <c r="P46" s="1"/>
    </row>
    <row r="47" spans="1:16">
      <c r="A47" s="1"/>
      <c r="B47" s="12">
        <v>0.44305555555555554</v>
      </c>
      <c r="C47" s="12"/>
      <c r="D47" s="13">
        <f t="shared" si="3"/>
        <v>47.896999999999998</v>
      </c>
      <c r="E47" s="13">
        <v>3.3029999999999999</v>
      </c>
      <c r="F47" s="18" t="s">
        <v>55</v>
      </c>
      <c r="G47" s="13">
        <v>3.3029999999999999</v>
      </c>
      <c r="H47" s="7">
        <f t="shared" si="2"/>
        <v>50.005000000000003</v>
      </c>
      <c r="I47" s="12">
        <v>0.88402777777777775</v>
      </c>
      <c r="J47" s="18"/>
      <c r="L47" s="7"/>
      <c r="M47" s="1"/>
      <c r="N47" s="1"/>
      <c r="O47" s="1"/>
      <c r="P47" s="1"/>
    </row>
    <row r="48" spans="1:16">
      <c r="A48" s="1"/>
      <c r="B48" s="12">
        <v>0.44444444444444442</v>
      </c>
      <c r="C48" s="12"/>
      <c r="D48" s="13">
        <f t="shared" si="3"/>
        <v>50.491</v>
      </c>
      <c r="E48" s="13">
        <v>2.5939999999999999</v>
      </c>
      <c r="F48" s="18" t="s">
        <v>54</v>
      </c>
      <c r="G48" s="13">
        <v>2.5939999999999999</v>
      </c>
      <c r="H48" s="7">
        <f t="shared" si="2"/>
        <v>52.599000000000004</v>
      </c>
      <c r="I48" s="12">
        <v>0.88541666666666663</v>
      </c>
      <c r="J48" s="18"/>
      <c r="L48" s="7"/>
      <c r="M48" s="1"/>
      <c r="N48" s="1"/>
      <c r="O48" s="1"/>
      <c r="P48" s="1"/>
    </row>
    <row r="49" spans="1:16">
      <c r="A49" s="1"/>
      <c r="B49" s="12">
        <v>0.4458333333333333</v>
      </c>
      <c r="C49" s="12"/>
      <c r="D49" s="13">
        <f t="shared" si="3"/>
        <v>53.039000000000001</v>
      </c>
      <c r="E49" s="13">
        <v>2.548</v>
      </c>
      <c r="F49" s="18" t="s">
        <v>53</v>
      </c>
      <c r="G49" s="13">
        <v>2.548</v>
      </c>
      <c r="H49" s="7">
        <f t="shared" si="2"/>
        <v>55.147000000000006</v>
      </c>
      <c r="I49" s="12">
        <v>0.88680555555555562</v>
      </c>
      <c r="J49" s="18"/>
      <c r="L49" s="7"/>
      <c r="M49" s="1"/>
      <c r="N49" s="1"/>
      <c r="O49" s="1"/>
      <c r="P49" s="1"/>
    </row>
    <row r="50" spans="1:16">
      <c r="A50" s="1"/>
      <c r="B50" s="12">
        <v>0.44722222222222219</v>
      </c>
      <c r="C50" s="12"/>
      <c r="D50" s="13">
        <f t="shared" si="3"/>
        <v>55.541000000000004</v>
      </c>
      <c r="E50" s="13">
        <v>2.5019999999999998</v>
      </c>
      <c r="F50" s="18" t="s">
        <v>52</v>
      </c>
      <c r="G50" s="13">
        <v>2.5019999999999998</v>
      </c>
      <c r="H50" s="7">
        <f t="shared" si="2"/>
        <v>57.649000000000008</v>
      </c>
      <c r="I50" s="12">
        <v>0.8881944444444444</v>
      </c>
      <c r="J50" s="18"/>
      <c r="M50" s="1"/>
      <c r="N50" s="1"/>
      <c r="O50" s="1"/>
      <c r="P50" s="1"/>
    </row>
    <row r="51" spans="1:16">
      <c r="A51" s="1"/>
      <c r="B51" s="12">
        <v>0.44861111111111113</v>
      </c>
      <c r="C51" s="12"/>
      <c r="D51" s="13">
        <f t="shared" si="3"/>
        <v>58.751000000000005</v>
      </c>
      <c r="E51" s="13">
        <v>3.21</v>
      </c>
      <c r="F51" s="18" t="s">
        <v>51</v>
      </c>
      <c r="G51" s="13">
        <v>3.21</v>
      </c>
      <c r="H51" s="7">
        <f t="shared" si="2"/>
        <v>60.859000000000009</v>
      </c>
      <c r="I51" s="12">
        <v>0.88958333333333339</v>
      </c>
      <c r="J51" s="18"/>
      <c r="M51" s="1"/>
      <c r="N51" s="1"/>
      <c r="O51" s="1"/>
      <c r="P51" s="1"/>
    </row>
    <row r="52" spans="1:16">
      <c r="A52" s="1"/>
      <c r="B52" s="12">
        <v>0.45</v>
      </c>
      <c r="C52" s="12"/>
      <c r="D52" s="13">
        <f t="shared" si="3"/>
        <v>61.434000000000005</v>
      </c>
      <c r="E52" s="13">
        <v>2.6829999999999998</v>
      </c>
      <c r="F52" s="18" t="s">
        <v>50</v>
      </c>
      <c r="G52" s="13">
        <v>2.6829999999999998</v>
      </c>
      <c r="H52" s="7">
        <f t="shared" si="2"/>
        <v>63.542000000000009</v>
      </c>
      <c r="I52" s="12">
        <v>0.89097222222222217</v>
      </c>
      <c r="J52" s="18"/>
      <c r="M52" s="1"/>
      <c r="N52" s="1"/>
      <c r="O52" s="1"/>
      <c r="P52" s="1"/>
    </row>
    <row r="53" spans="1:16">
      <c r="A53" s="1"/>
      <c r="B53" s="12">
        <v>0.45208333333333334</v>
      </c>
      <c r="C53" s="12"/>
      <c r="D53" s="13">
        <f t="shared" si="3"/>
        <v>64.686000000000007</v>
      </c>
      <c r="E53" s="13">
        <v>3.2519999999999998</v>
      </c>
      <c r="F53" s="18" t="s">
        <v>42</v>
      </c>
      <c r="G53" s="13">
        <v>3.2519999999999998</v>
      </c>
      <c r="H53" s="7">
        <f t="shared" si="2"/>
        <v>66.794000000000011</v>
      </c>
      <c r="I53" s="12">
        <v>0.8930555555555556</v>
      </c>
      <c r="J53" s="18"/>
      <c r="L53" s="7"/>
      <c r="M53" s="1"/>
      <c r="N53" s="1"/>
      <c r="O53" s="1"/>
      <c r="P53" s="1"/>
    </row>
    <row r="54" spans="1:16">
      <c r="A54" s="1"/>
      <c r="B54" s="12">
        <v>0.45277777777777778</v>
      </c>
      <c r="C54" s="12"/>
      <c r="D54" s="13">
        <f t="shared" si="3"/>
        <v>65.45</v>
      </c>
      <c r="E54" s="13">
        <v>0.76400000000000001</v>
      </c>
      <c r="F54" s="18" t="s">
        <v>49</v>
      </c>
      <c r="G54" s="13">
        <v>0.76400000000000001</v>
      </c>
      <c r="H54" s="7">
        <f t="shared" si="2"/>
        <v>67.558000000000007</v>
      </c>
      <c r="I54" s="12">
        <v>0.89374999999999993</v>
      </c>
      <c r="J54" s="18"/>
      <c r="L54" s="7"/>
      <c r="M54" s="1"/>
      <c r="N54" s="1"/>
      <c r="O54" s="1"/>
      <c r="P54" s="1"/>
    </row>
    <row r="55" spans="1:16">
      <c r="A55" s="1"/>
      <c r="B55" s="12">
        <v>0.45277777777777778</v>
      </c>
      <c r="C55" s="12"/>
      <c r="D55" s="13">
        <f t="shared" si="3"/>
        <v>65.868000000000009</v>
      </c>
      <c r="E55" s="13">
        <v>0.41799999999999998</v>
      </c>
      <c r="F55" s="18" t="s">
        <v>48</v>
      </c>
      <c r="G55" s="13">
        <v>0.41799999999999998</v>
      </c>
      <c r="H55" s="7">
        <f t="shared" si="2"/>
        <v>67.976000000000013</v>
      </c>
      <c r="I55" s="12">
        <v>0.89374999999999993</v>
      </c>
      <c r="J55" s="18"/>
      <c r="L55" s="1"/>
      <c r="M55" s="1"/>
      <c r="N55" s="1"/>
      <c r="O55" s="1"/>
      <c r="P55" s="1"/>
    </row>
    <row r="56" spans="1:16">
      <c r="A56" s="1"/>
      <c r="B56" s="12">
        <v>0.45347222222222222</v>
      </c>
      <c r="C56" s="12"/>
      <c r="D56" s="13">
        <f t="shared" si="3"/>
        <v>66.742000000000004</v>
      </c>
      <c r="E56" s="13">
        <v>0.874</v>
      </c>
      <c r="F56" s="18" t="s">
        <v>47</v>
      </c>
      <c r="G56" s="13">
        <v>0.874</v>
      </c>
      <c r="H56" s="7">
        <f t="shared" si="2"/>
        <v>68.850000000000009</v>
      </c>
      <c r="I56" s="12">
        <v>0.89444444444444438</v>
      </c>
      <c r="J56" s="18"/>
      <c r="L56" s="1"/>
      <c r="M56" s="1"/>
      <c r="N56" s="1"/>
      <c r="O56" s="1"/>
      <c r="P56" s="1"/>
    </row>
    <row r="57" spans="1:16">
      <c r="A57" s="1"/>
      <c r="B57" s="12">
        <v>0.4548611111111111</v>
      </c>
      <c r="C57" s="12"/>
      <c r="D57" s="13">
        <f t="shared" si="3"/>
        <v>68.813000000000002</v>
      </c>
      <c r="E57" s="13">
        <v>2.0710000000000002</v>
      </c>
      <c r="F57" s="18" t="s">
        <v>46</v>
      </c>
      <c r="G57" s="13">
        <v>2.0710000000000002</v>
      </c>
      <c r="H57" s="7">
        <f t="shared" si="2"/>
        <v>70.921000000000006</v>
      </c>
      <c r="I57" s="12">
        <v>0.89583333333333337</v>
      </c>
      <c r="J57" s="18"/>
      <c r="L57" s="1"/>
      <c r="M57" s="1"/>
      <c r="N57" s="1"/>
      <c r="O57" s="1"/>
      <c r="P57" s="1"/>
    </row>
    <row r="58" spans="1:16">
      <c r="A58" s="1"/>
      <c r="B58" s="12">
        <v>0.45555555555555555</v>
      </c>
      <c r="C58" s="15"/>
      <c r="D58" s="13">
        <f t="shared" si="3"/>
        <v>69.716999999999999</v>
      </c>
      <c r="E58" s="13">
        <v>0.90400000000000003</v>
      </c>
      <c r="F58" s="18" t="s">
        <v>45</v>
      </c>
      <c r="G58" s="13">
        <v>0.90400000000000003</v>
      </c>
      <c r="H58" s="7">
        <f t="shared" si="2"/>
        <v>71.825000000000003</v>
      </c>
      <c r="I58" s="12">
        <v>0.8965277777777777</v>
      </c>
      <c r="J58" s="18"/>
      <c r="L58" s="1"/>
      <c r="M58" s="1"/>
      <c r="N58" s="1"/>
      <c r="O58" s="1"/>
      <c r="P58" s="1"/>
    </row>
    <row r="59" spans="1:16">
      <c r="A59" s="1"/>
      <c r="B59" s="12">
        <v>0.45624999999999999</v>
      </c>
      <c r="C59" s="1"/>
      <c r="D59" s="13">
        <f t="shared" si="3"/>
        <v>71.337000000000003</v>
      </c>
      <c r="E59" s="13">
        <v>1.62</v>
      </c>
      <c r="F59" s="18" t="s">
        <v>44</v>
      </c>
      <c r="G59" s="13">
        <v>1.62</v>
      </c>
      <c r="H59" s="7">
        <f t="shared" si="2"/>
        <v>73.445000000000007</v>
      </c>
      <c r="I59" s="12">
        <v>0.89722222222222225</v>
      </c>
      <c r="J59" s="18"/>
      <c r="L59" s="1"/>
      <c r="M59" s="1"/>
      <c r="N59" s="1"/>
      <c r="O59" s="1"/>
      <c r="P59" s="1"/>
    </row>
    <row r="60" spans="1:16">
      <c r="A60" s="15"/>
      <c r="B60" s="12">
        <v>0.45763888888888887</v>
      </c>
      <c r="C60" s="15"/>
      <c r="D60" s="13">
        <f t="shared" si="3"/>
        <v>73.655000000000001</v>
      </c>
      <c r="E60" s="13">
        <v>2.3180000000000001</v>
      </c>
      <c r="F60" s="18" t="s">
        <v>41</v>
      </c>
      <c r="G60" s="13">
        <v>2.3180000000000001</v>
      </c>
      <c r="H60" s="7">
        <f t="shared" si="2"/>
        <v>75.763000000000005</v>
      </c>
      <c r="I60" s="12">
        <v>0.89861111111111114</v>
      </c>
      <c r="J60" s="18"/>
      <c r="L60" s="1"/>
      <c r="M60" s="1"/>
      <c r="N60" s="1"/>
      <c r="O60" s="1"/>
      <c r="P60" s="1"/>
    </row>
    <row r="61" spans="1:16">
      <c r="A61" s="15"/>
      <c r="B61" s="12">
        <v>0.45902777777777781</v>
      </c>
      <c r="C61" s="15"/>
      <c r="D61" s="13">
        <f t="shared" si="3"/>
        <v>77.05</v>
      </c>
      <c r="E61" s="13">
        <v>3.395</v>
      </c>
      <c r="F61" s="18" t="s">
        <v>40</v>
      </c>
      <c r="G61" s="13">
        <v>3.395</v>
      </c>
      <c r="H61" s="7">
        <f t="shared" si="2"/>
        <v>79.158000000000001</v>
      </c>
      <c r="I61" s="12">
        <v>0.9</v>
      </c>
      <c r="J61" s="18"/>
      <c r="L61" s="1"/>
      <c r="M61" s="1"/>
      <c r="N61" s="1"/>
      <c r="O61" s="1"/>
      <c r="P61" s="1"/>
    </row>
    <row r="62" spans="1:16">
      <c r="A62" s="15"/>
      <c r="B62" s="12">
        <v>0.4604166666666667</v>
      </c>
      <c r="C62" s="15"/>
      <c r="D62" s="13">
        <f t="shared" si="3"/>
        <v>79.646000000000001</v>
      </c>
      <c r="E62" s="13">
        <v>2.5960000000000001</v>
      </c>
      <c r="F62" s="18" t="s">
        <v>39</v>
      </c>
      <c r="G62" s="13">
        <v>2.5960000000000001</v>
      </c>
      <c r="H62" s="7">
        <f t="shared" si="2"/>
        <v>81.754000000000005</v>
      </c>
      <c r="I62" s="12">
        <v>0.90138888888888891</v>
      </c>
      <c r="J62" s="18"/>
      <c r="L62" s="1"/>
      <c r="M62" s="1"/>
      <c r="N62" s="1"/>
      <c r="O62" s="1"/>
      <c r="P62" s="1"/>
    </row>
    <row r="63" spans="1:16">
      <c r="A63" s="15"/>
      <c r="B63" s="12">
        <v>0.46180555555555558</v>
      </c>
      <c r="C63" s="15"/>
      <c r="D63" s="13">
        <f t="shared" si="3"/>
        <v>81.991</v>
      </c>
      <c r="E63" s="13">
        <v>2.3450000000000002</v>
      </c>
      <c r="F63" s="18" t="s">
        <v>38</v>
      </c>
      <c r="G63" s="13">
        <v>2.3450000000000002</v>
      </c>
      <c r="H63" s="7">
        <f t="shared" si="2"/>
        <v>84.099000000000004</v>
      </c>
      <c r="I63" s="12">
        <v>0.90277777777777779</v>
      </c>
      <c r="J63" s="18"/>
      <c r="L63" s="1"/>
      <c r="M63" s="1"/>
      <c r="N63" s="1"/>
      <c r="O63" s="1"/>
      <c r="P63" s="1"/>
    </row>
    <row r="64" spans="1:16">
      <c r="A64" s="15"/>
      <c r="B64" s="12">
        <v>0.46249999999999997</v>
      </c>
      <c r="C64" s="15"/>
      <c r="D64" s="13">
        <f t="shared" si="3"/>
        <v>83.655000000000001</v>
      </c>
      <c r="E64" s="13">
        <v>1.6639999999999999</v>
      </c>
      <c r="F64" s="18" t="s">
        <v>37</v>
      </c>
      <c r="G64" s="13">
        <v>1.6639999999999999</v>
      </c>
      <c r="H64" s="7">
        <f t="shared" si="2"/>
        <v>85.763000000000005</v>
      </c>
      <c r="I64" s="12">
        <v>0.90347222222222223</v>
      </c>
      <c r="J64" s="18"/>
      <c r="L64" s="1"/>
      <c r="M64" s="1"/>
      <c r="N64" s="1"/>
      <c r="O64" s="1"/>
      <c r="P64" s="1"/>
    </row>
    <row r="65" spans="1:16">
      <c r="A65" s="15"/>
      <c r="B65" s="12">
        <v>0.46388888888888885</v>
      </c>
      <c r="C65" s="15"/>
      <c r="D65" s="13">
        <f t="shared" si="3"/>
        <v>85.616</v>
      </c>
      <c r="E65" s="13">
        <v>1.9610000000000001</v>
      </c>
      <c r="F65" s="18" t="s">
        <v>36</v>
      </c>
      <c r="G65" s="13">
        <v>1.9610000000000001</v>
      </c>
      <c r="H65" s="7">
        <f t="shared" si="2"/>
        <v>87.724000000000004</v>
      </c>
      <c r="I65" s="12">
        <v>0.90486111111111101</v>
      </c>
      <c r="J65" s="18"/>
      <c r="L65" s="1"/>
      <c r="M65" s="1"/>
      <c r="N65" s="1"/>
      <c r="O65" s="1"/>
      <c r="P65" s="1"/>
    </row>
    <row r="66" spans="1:16">
      <c r="A66" s="15"/>
      <c r="B66" s="12">
        <v>0.46527777777777773</v>
      </c>
      <c r="C66" s="15"/>
      <c r="D66" s="13">
        <f t="shared" si="3"/>
        <v>87.804000000000002</v>
      </c>
      <c r="E66" s="13">
        <v>2.1880000000000002</v>
      </c>
      <c r="F66" s="18" t="s">
        <v>35</v>
      </c>
      <c r="G66" s="13">
        <v>2.1880000000000002</v>
      </c>
      <c r="H66" s="7">
        <f t="shared" si="2"/>
        <v>89.912000000000006</v>
      </c>
      <c r="I66" s="12">
        <v>0.90625</v>
      </c>
      <c r="J66" s="18"/>
      <c r="L66" s="1"/>
      <c r="M66" s="1"/>
      <c r="N66" s="1"/>
      <c r="O66" s="1"/>
      <c r="P66" s="1"/>
    </row>
    <row r="67" spans="1:16">
      <c r="A67" s="15"/>
      <c r="B67" s="12">
        <v>0.46666666666666662</v>
      </c>
      <c r="C67" s="15"/>
      <c r="D67" s="13">
        <f t="shared" si="3"/>
        <v>89.625</v>
      </c>
      <c r="E67" s="13">
        <v>1.821</v>
      </c>
      <c r="F67" s="18" t="s">
        <v>34</v>
      </c>
      <c r="G67" s="13">
        <v>1.821</v>
      </c>
      <c r="H67" s="7">
        <f t="shared" si="2"/>
        <v>91.733000000000004</v>
      </c>
      <c r="I67" s="12">
        <v>0.90763888888888899</v>
      </c>
      <c r="J67" s="18"/>
      <c r="L67" s="1"/>
      <c r="M67" s="1"/>
      <c r="N67" s="1"/>
      <c r="O67" s="1"/>
      <c r="P67" s="1"/>
    </row>
    <row r="68" spans="1:16">
      <c r="A68" s="15"/>
      <c r="B68" s="12">
        <v>0.46736111111111112</v>
      </c>
      <c r="C68" s="15"/>
      <c r="D68" s="13">
        <f t="shared" si="3"/>
        <v>90.968999999999994</v>
      </c>
      <c r="E68" s="13">
        <v>1.3440000000000001</v>
      </c>
      <c r="F68" s="18" t="s">
        <v>33</v>
      </c>
      <c r="G68" s="13">
        <v>1.3440000000000001</v>
      </c>
      <c r="H68" s="7">
        <f t="shared" si="2"/>
        <v>93.076999999999998</v>
      </c>
      <c r="I68" s="12">
        <v>0.90833333333333333</v>
      </c>
      <c r="J68" s="18"/>
      <c r="L68" s="1"/>
      <c r="M68" s="1"/>
      <c r="N68" s="1"/>
      <c r="O68" s="1"/>
      <c r="P68" s="1"/>
    </row>
    <row r="69" spans="1:16">
      <c r="A69" s="15"/>
      <c r="B69" s="12">
        <v>0.46875</v>
      </c>
      <c r="C69" s="15"/>
      <c r="D69" s="13">
        <f t="shared" si="3"/>
        <v>93.067999999999998</v>
      </c>
      <c r="E69" s="13">
        <v>2.0990000000000002</v>
      </c>
      <c r="F69" s="18" t="s">
        <v>32</v>
      </c>
      <c r="G69" s="13">
        <v>2.0990000000000002</v>
      </c>
      <c r="H69" s="7">
        <f t="shared" si="2"/>
        <v>95.176000000000002</v>
      </c>
      <c r="I69" s="12">
        <v>0.90972222222222221</v>
      </c>
      <c r="J69" s="18"/>
      <c r="L69" s="1"/>
      <c r="M69" s="1"/>
      <c r="N69" s="1"/>
      <c r="O69" s="1"/>
      <c r="P69" s="1"/>
    </row>
    <row r="70" spans="1:16">
      <c r="A70" s="15"/>
      <c r="B70" s="46">
        <v>0.47222222222222227</v>
      </c>
      <c r="C70" s="15"/>
      <c r="D70" s="13">
        <f t="shared" si="3"/>
        <v>95.084999999999994</v>
      </c>
      <c r="E70" s="13">
        <v>2.0169999999999999</v>
      </c>
      <c r="F70" s="18" t="s">
        <v>13</v>
      </c>
      <c r="G70" s="13">
        <v>2.0169999999999999</v>
      </c>
      <c r="H70" s="7">
        <f t="shared" si="2"/>
        <v>97.192999999999998</v>
      </c>
      <c r="I70" s="46">
        <v>0.91319444444444453</v>
      </c>
      <c r="J70" s="18"/>
      <c r="L70" s="1"/>
      <c r="M70" s="1"/>
      <c r="N70" s="1"/>
      <c r="O70" s="1"/>
      <c r="P70" s="1"/>
    </row>
    <row r="71" spans="1:16">
      <c r="A71" s="15"/>
      <c r="B71" s="12">
        <v>0.47361111111111115</v>
      </c>
      <c r="C71" s="15"/>
      <c r="D71" s="13">
        <f t="shared" si="3"/>
        <v>97.007999999999996</v>
      </c>
      <c r="E71" s="13">
        <v>1.923</v>
      </c>
      <c r="F71" s="18" t="s">
        <v>14</v>
      </c>
      <c r="G71" s="13">
        <v>1.923</v>
      </c>
      <c r="H71" s="7">
        <f t="shared" si="2"/>
        <v>99.116</v>
      </c>
      <c r="I71" s="12">
        <v>0.9145833333333333</v>
      </c>
      <c r="J71" s="18"/>
      <c r="L71" s="1"/>
      <c r="M71" s="1"/>
      <c r="N71" s="1"/>
      <c r="O71" s="1"/>
      <c r="P71" s="1"/>
    </row>
    <row r="72" spans="1:16">
      <c r="A72" s="15"/>
      <c r="B72" s="12">
        <v>0.47430555555555554</v>
      </c>
      <c r="C72" s="15"/>
      <c r="D72" s="13">
        <f t="shared" si="3"/>
        <v>98.009</v>
      </c>
      <c r="E72" s="13">
        <v>1.0009999999999999</v>
      </c>
      <c r="F72" s="18" t="s">
        <v>85</v>
      </c>
      <c r="G72" s="13">
        <v>1.0009999999999999</v>
      </c>
      <c r="H72" s="7">
        <f t="shared" si="2"/>
        <v>100.117</v>
      </c>
      <c r="I72" s="12">
        <v>0.91527777777777775</v>
      </c>
      <c r="J72" s="18"/>
      <c r="L72" s="1"/>
      <c r="M72" s="1"/>
      <c r="N72" s="1"/>
      <c r="O72" s="1"/>
      <c r="P72" s="1"/>
    </row>
    <row r="73" spans="1:16">
      <c r="A73" s="15"/>
      <c r="B73" s="12">
        <v>0.47569444444444442</v>
      </c>
      <c r="C73" s="15"/>
      <c r="D73" s="13">
        <f t="shared" si="3"/>
        <v>99.965999999999994</v>
      </c>
      <c r="E73" s="13">
        <v>1.9570000000000001</v>
      </c>
      <c r="F73" s="18" t="s">
        <v>52</v>
      </c>
      <c r="G73" s="13">
        <v>1.9570000000000001</v>
      </c>
      <c r="H73" s="7">
        <f t="shared" si="2"/>
        <v>102.074</v>
      </c>
      <c r="I73" s="12">
        <v>0.91666666666666663</v>
      </c>
      <c r="J73" s="18"/>
      <c r="L73" s="1"/>
      <c r="M73" s="1"/>
      <c r="N73" s="1"/>
      <c r="O73" s="1"/>
      <c r="P73" s="1"/>
    </row>
    <row r="74" spans="1:16">
      <c r="A74" s="15"/>
      <c r="B74" s="12">
        <v>0.4770833333333333</v>
      </c>
      <c r="C74" s="15"/>
      <c r="D74" s="13">
        <f t="shared" si="3"/>
        <v>101.33699999999999</v>
      </c>
      <c r="E74" s="13">
        <v>1.371</v>
      </c>
      <c r="F74" s="18" t="s">
        <v>15</v>
      </c>
      <c r="G74" s="13">
        <v>1.371</v>
      </c>
      <c r="H74" s="7">
        <f t="shared" si="2"/>
        <v>103.44499999999999</v>
      </c>
      <c r="I74" s="12">
        <v>0.91805555555555562</v>
      </c>
      <c r="J74" s="18"/>
      <c r="L74" s="1"/>
      <c r="M74" s="1"/>
      <c r="N74" s="1"/>
      <c r="O74" s="1"/>
      <c r="P74" s="1"/>
    </row>
    <row r="75" spans="1:16">
      <c r="A75" s="15"/>
      <c r="B75" s="12">
        <v>0.47847222222222219</v>
      </c>
      <c r="C75" s="15"/>
      <c r="D75" s="13">
        <f t="shared" si="3"/>
        <v>103.642</v>
      </c>
      <c r="E75" s="13">
        <v>2.3050000000000002</v>
      </c>
      <c r="F75" s="18" t="s">
        <v>31</v>
      </c>
      <c r="G75" s="13">
        <v>2.3050000000000002</v>
      </c>
      <c r="H75" s="7">
        <f t="shared" si="2"/>
        <v>105.75</v>
      </c>
      <c r="I75" s="12">
        <v>0.9194444444444444</v>
      </c>
      <c r="J75" s="18"/>
      <c r="L75" s="1"/>
      <c r="M75" s="1"/>
      <c r="N75" s="1"/>
      <c r="O75" s="1"/>
      <c r="P75" s="1"/>
    </row>
    <row r="76" spans="1:16">
      <c r="A76" s="15"/>
      <c r="B76" s="12">
        <v>0.47916666666666669</v>
      </c>
      <c r="C76" s="15"/>
      <c r="D76" s="13">
        <f t="shared" si="3"/>
        <v>104.68899999999999</v>
      </c>
      <c r="E76" s="13">
        <v>1.0469999999999999</v>
      </c>
      <c r="F76" s="18" t="s">
        <v>30</v>
      </c>
      <c r="G76" s="13">
        <v>1.0469999999999999</v>
      </c>
      <c r="H76" s="7">
        <f t="shared" si="2"/>
        <v>106.797</v>
      </c>
      <c r="I76" s="12">
        <v>0.92013888888888884</v>
      </c>
      <c r="J76" s="18"/>
      <c r="L76" s="1"/>
      <c r="M76" s="1"/>
      <c r="N76" s="1"/>
      <c r="O76" s="1"/>
      <c r="P76" s="1"/>
    </row>
    <row r="77" spans="1:16">
      <c r="A77" s="15"/>
      <c r="B77" s="12">
        <v>0.47986111111111113</v>
      </c>
      <c r="C77" s="15"/>
      <c r="D77" s="13">
        <f t="shared" si="3"/>
        <v>105.24799999999999</v>
      </c>
      <c r="E77" s="13">
        <v>0.55900000000000005</v>
      </c>
      <c r="F77" s="18" t="s">
        <v>29</v>
      </c>
      <c r="G77" s="13">
        <v>0.55900000000000005</v>
      </c>
      <c r="H77" s="7">
        <f t="shared" si="2"/>
        <v>107.35599999999999</v>
      </c>
      <c r="I77" s="12">
        <v>0.92083333333333339</v>
      </c>
      <c r="J77" s="18"/>
      <c r="L77" s="1"/>
      <c r="M77" s="1"/>
      <c r="N77" s="1"/>
      <c r="O77" s="1"/>
      <c r="P77" s="1"/>
    </row>
    <row r="78" spans="1:16">
      <c r="A78" s="15"/>
      <c r="B78" s="12">
        <v>0.48125000000000001</v>
      </c>
      <c r="C78" s="15"/>
      <c r="D78" s="13">
        <f t="shared" si="3"/>
        <v>106.88199999999999</v>
      </c>
      <c r="E78" s="13">
        <v>1.6339999999999999</v>
      </c>
      <c r="F78" s="18" t="s">
        <v>28</v>
      </c>
      <c r="G78" s="13">
        <v>1.6339999999999999</v>
      </c>
      <c r="H78" s="7">
        <f t="shared" si="2"/>
        <v>108.99</v>
      </c>
      <c r="I78" s="12">
        <v>0.92222222222222217</v>
      </c>
      <c r="J78" s="18"/>
      <c r="L78" s="1"/>
      <c r="M78" s="1"/>
      <c r="N78" s="1"/>
      <c r="O78" s="1"/>
      <c r="P78" s="1"/>
    </row>
    <row r="79" spans="1:16">
      <c r="A79" s="15"/>
      <c r="B79" s="12">
        <v>0.4826388888888889</v>
      </c>
      <c r="C79" s="15"/>
      <c r="D79" s="13">
        <f t="shared" si="3"/>
        <v>109.79299999999999</v>
      </c>
      <c r="E79" s="13">
        <v>2.911</v>
      </c>
      <c r="F79" s="18" t="s">
        <v>27</v>
      </c>
      <c r="G79" s="13">
        <v>2.911</v>
      </c>
      <c r="H79" s="7">
        <f t="shared" si="2"/>
        <v>111.901</v>
      </c>
      <c r="I79" s="12">
        <v>0.92361111111111116</v>
      </c>
      <c r="J79" s="18"/>
      <c r="L79" s="1"/>
      <c r="M79" s="1"/>
      <c r="N79" s="1"/>
      <c r="O79" s="1"/>
      <c r="P79" s="1"/>
    </row>
    <row r="80" spans="1:16">
      <c r="A80" s="15"/>
      <c r="B80" s="12">
        <v>0.48402777777777778</v>
      </c>
      <c r="C80" s="15"/>
      <c r="D80" s="13">
        <f t="shared" si="3"/>
        <v>112.69799999999999</v>
      </c>
      <c r="E80" s="13">
        <v>2.9049999999999998</v>
      </c>
      <c r="F80" s="18" t="s">
        <v>26</v>
      </c>
      <c r="G80" s="13">
        <v>2.9049999999999998</v>
      </c>
      <c r="H80" s="7">
        <f t="shared" si="2"/>
        <v>114.806</v>
      </c>
      <c r="I80" s="12">
        <v>0.92499999999999993</v>
      </c>
      <c r="J80" s="18"/>
      <c r="L80" s="1"/>
      <c r="M80" s="1"/>
      <c r="N80" s="1"/>
      <c r="O80" s="1"/>
      <c r="P80" s="1"/>
    </row>
    <row r="81" spans="1:16">
      <c r="A81" s="15"/>
      <c r="B81" s="12">
        <v>0.48541666666666666</v>
      </c>
      <c r="C81" s="15"/>
      <c r="D81" s="13">
        <f t="shared" si="3"/>
        <v>114.91499999999999</v>
      </c>
      <c r="E81" s="13">
        <v>2.2170000000000001</v>
      </c>
      <c r="F81" s="18" t="s">
        <v>25</v>
      </c>
      <c r="G81" s="13">
        <v>2.2170000000000001</v>
      </c>
      <c r="H81" s="7">
        <f t="shared" si="2"/>
        <v>117.023</v>
      </c>
      <c r="I81" s="12">
        <v>0.92638888888888893</v>
      </c>
      <c r="J81" s="18"/>
      <c r="L81" s="1"/>
      <c r="M81" s="1"/>
      <c r="N81" s="1"/>
      <c r="O81" s="1"/>
      <c r="P81" s="1"/>
    </row>
    <row r="82" spans="1:16">
      <c r="A82" s="15"/>
      <c r="B82" s="12">
        <v>0.48680555555555555</v>
      </c>
      <c r="C82" s="15"/>
      <c r="D82" s="13">
        <f t="shared" si="3"/>
        <v>116.72799999999999</v>
      </c>
      <c r="E82" s="13">
        <v>1.8129999999999999</v>
      </c>
      <c r="F82" s="18" t="s">
        <v>92</v>
      </c>
      <c r="G82" s="13">
        <v>1.8129999999999999</v>
      </c>
      <c r="H82" s="7">
        <f t="shared" si="2"/>
        <v>118.836</v>
      </c>
      <c r="I82" s="12">
        <v>0.9277777777777777</v>
      </c>
      <c r="J82" s="18"/>
      <c r="L82" s="1"/>
      <c r="M82" s="1"/>
      <c r="N82" s="1"/>
      <c r="O82" s="1"/>
      <c r="P82" s="1"/>
    </row>
    <row r="83" spans="1:16">
      <c r="A83" s="15"/>
      <c r="B83" s="12">
        <v>0.48749999999999999</v>
      </c>
      <c r="C83" s="15"/>
      <c r="D83" s="13">
        <f t="shared" si="3"/>
        <v>118.04799999999999</v>
      </c>
      <c r="E83" s="13">
        <v>1.32</v>
      </c>
      <c r="F83" s="18" t="s">
        <v>24</v>
      </c>
      <c r="G83" s="13">
        <v>1.32</v>
      </c>
      <c r="H83" s="7">
        <f t="shared" si="2"/>
        <v>120.15599999999999</v>
      </c>
      <c r="I83" s="12">
        <v>0.92847222222222225</v>
      </c>
      <c r="J83" s="18"/>
      <c r="L83" s="1"/>
      <c r="M83" s="1"/>
      <c r="N83" s="1"/>
      <c r="O83" s="1"/>
      <c r="P83" s="1"/>
    </row>
    <row r="84" spans="1:16">
      <c r="A84" s="15"/>
      <c r="B84" s="12">
        <v>0.48819444444444443</v>
      </c>
      <c r="C84" s="15"/>
      <c r="D84" s="13">
        <f t="shared" si="3"/>
        <v>119.24699999999999</v>
      </c>
      <c r="E84" s="13">
        <v>1.1990000000000001</v>
      </c>
      <c r="F84" s="18" t="s">
        <v>23</v>
      </c>
      <c r="G84" s="13">
        <v>1.1990000000000001</v>
      </c>
      <c r="H84" s="7">
        <f t="shared" si="2"/>
        <v>121.35499999999999</v>
      </c>
      <c r="I84" s="12">
        <v>0.9291666666666667</v>
      </c>
      <c r="J84" s="18"/>
      <c r="L84" s="1"/>
      <c r="M84" s="1"/>
      <c r="N84" s="1"/>
      <c r="O84" s="1"/>
      <c r="P84" s="1"/>
    </row>
    <row r="85" spans="1:16">
      <c r="A85" s="15"/>
      <c r="B85" s="12">
        <v>0.49305555555555558</v>
      </c>
      <c r="C85" s="15"/>
      <c r="D85" s="13">
        <f t="shared" si="3"/>
        <v>121.87399999999998</v>
      </c>
      <c r="E85" s="13">
        <v>2.6269999999999998</v>
      </c>
      <c r="F85" s="18" t="s">
        <v>22</v>
      </c>
      <c r="G85" s="13">
        <v>2.6269999999999998</v>
      </c>
      <c r="H85" s="7">
        <f t="shared" ref="H85" si="4">G85+H84</f>
        <v>123.98199999999999</v>
      </c>
      <c r="I85" s="12">
        <v>0.93402777777777779</v>
      </c>
      <c r="J85" s="18"/>
      <c r="K85" s="1"/>
      <c r="L85" s="1"/>
      <c r="M85" s="1"/>
      <c r="N85" s="1"/>
      <c r="O85" s="1"/>
      <c r="P85" s="1"/>
    </row>
    <row r="86" spans="1:16">
      <c r="A86" s="15"/>
      <c r="B86" s="15"/>
      <c r="C86" s="15"/>
      <c r="D86" s="15"/>
      <c r="E86" s="15"/>
      <c r="F86" s="15"/>
      <c r="K86" s="1"/>
      <c r="L86" s="1"/>
      <c r="M86" s="1"/>
      <c r="N86" s="1"/>
      <c r="O86" s="1"/>
      <c r="P86" s="1"/>
    </row>
    <row r="87" spans="1:16" ht="34.5" customHeight="1">
      <c r="A87" s="15"/>
      <c r="B87" s="64" t="s">
        <v>110</v>
      </c>
      <c r="C87" s="64"/>
      <c r="D87" s="64"/>
      <c r="E87" s="64"/>
      <c r="F87" s="64"/>
      <c r="G87" s="64"/>
      <c r="H87" s="64"/>
      <c r="I87" s="64"/>
      <c r="J87" s="20"/>
      <c r="L87" s="1"/>
      <c r="M87" s="1"/>
      <c r="N87" s="1"/>
      <c r="O87" s="1"/>
      <c r="P87" s="1"/>
    </row>
    <row r="88" spans="1:16" ht="35.1" customHeight="1">
      <c r="A88" s="1"/>
      <c r="B88" s="65" t="s">
        <v>93</v>
      </c>
      <c r="C88" s="65"/>
      <c r="D88" s="65"/>
      <c r="E88" s="65"/>
      <c r="F88" s="65"/>
      <c r="G88" s="65"/>
      <c r="H88" s="65"/>
      <c r="I88" s="65"/>
      <c r="J88" s="1"/>
      <c r="L88" s="1"/>
      <c r="M88" s="1"/>
      <c r="N88" s="1"/>
      <c r="O88" s="1"/>
      <c r="P88" s="1"/>
    </row>
    <row r="89" spans="1:16">
      <c r="A89" s="1"/>
      <c r="B89" s="68" t="s">
        <v>107</v>
      </c>
      <c r="C89" s="69"/>
      <c r="D89" s="69"/>
      <c r="E89" s="69"/>
      <c r="F89" s="69"/>
      <c r="G89" s="69"/>
      <c r="H89" s="69"/>
      <c r="I89" s="69"/>
      <c r="J89" s="1"/>
      <c r="N89" s="1"/>
      <c r="O89" s="1"/>
      <c r="P89" s="1"/>
    </row>
    <row r="90" spans="1:16">
      <c r="A90" s="1"/>
      <c r="B90" s="68" t="s">
        <v>108</v>
      </c>
      <c r="C90" s="69"/>
      <c r="D90" s="69"/>
      <c r="E90" s="69"/>
      <c r="F90" s="69"/>
      <c r="G90" s="69"/>
      <c r="H90" s="69"/>
      <c r="I90" s="69"/>
      <c r="J90" s="1"/>
    </row>
    <row r="91" spans="1:16">
      <c r="A91" s="1"/>
      <c r="B91" s="69"/>
      <c r="C91" s="69"/>
      <c r="D91" s="69"/>
      <c r="E91" s="69"/>
      <c r="F91" s="69"/>
      <c r="G91" s="69"/>
      <c r="H91" s="69"/>
      <c r="I91" s="69"/>
    </row>
    <row r="92" spans="1:16">
      <c r="A92" s="1"/>
      <c r="B92" s="19"/>
      <c r="C92" s="19"/>
      <c r="D92" s="19"/>
      <c r="E92" s="19"/>
      <c r="F92" s="19"/>
      <c r="G92" s="1"/>
    </row>
    <row r="93" spans="1:16">
      <c r="A93" s="1"/>
      <c r="B93" s="19"/>
      <c r="C93" s="19"/>
      <c r="D93" s="19"/>
      <c r="E93" s="19"/>
      <c r="F93" s="19"/>
      <c r="G93" s="1"/>
      <c r="M93" s="50"/>
    </row>
    <row r="94" spans="1:16">
      <c r="B94" s="19"/>
      <c r="C94" s="19"/>
      <c r="D94" s="19"/>
      <c r="E94" s="19"/>
      <c r="F94" s="19"/>
      <c r="M94" s="50"/>
    </row>
    <row r="95" spans="1:16">
      <c r="A95" s="16" t="s">
        <v>17</v>
      </c>
      <c r="B95" s="1"/>
      <c r="C95" s="1"/>
      <c r="D95" s="1"/>
      <c r="E95" s="1"/>
      <c r="F95" s="1"/>
      <c r="M95" s="50"/>
    </row>
    <row r="96" spans="1:16">
      <c r="A96" s="16" t="s">
        <v>18</v>
      </c>
      <c r="B96" s="1"/>
      <c r="C96" s="1"/>
      <c r="D96" s="1"/>
      <c r="E96" s="1"/>
      <c r="F96" s="1"/>
      <c r="M96" s="50"/>
    </row>
    <row r="97" spans="1:9">
      <c r="A97" s="16" t="s">
        <v>19</v>
      </c>
      <c r="B97" s="1"/>
      <c r="C97" s="1"/>
      <c r="D97" s="1"/>
      <c r="E97" s="1"/>
      <c r="F97" s="1"/>
    </row>
    <row r="98" spans="1:9">
      <c r="A98" s="17"/>
      <c r="B98" s="17"/>
      <c r="C98" s="17"/>
      <c r="D98" s="17"/>
      <c r="E98" s="17"/>
      <c r="F98" s="1"/>
    </row>
    <row r="99" spans="1:9" ht="14.45" customHeight="1">
      <c r="A99" s="17"/>
      <c r="B99" s="17"/>
      <c r="C99" s="17"/>
      <c r="D99" s="17"/>
      <c r="E99" s="17"/>
      <c r="F99" s="1"/>
      <c r="H99" s="57" t="s">
        <v>16</v>
      </c>
      <c r="I99" s="57"/>
    </row>
    <row r="100" spans="1:9">
      <c r="A100" s="17"/>
      <c r="B100" s="17"/>
      <c r="C100" s="17"/>
      <c r="D100" s="17"/>
      <c r="E100" s="17"/>
      <c r="F100" s="1"/>
      <c r="H100" s="57"/>
      <c r="I100" s="57"/>
    </row>
    <row r="101" spans="1:9">
      <c r="H101" s="57"/>
      <c r="I101" s="57"/>
    </row>
    <row r="102" spans="1:9">
      <c r="H102" s="57"/>
      <c r="I102" s="57"/>
    </row>
  </sheetData>
  <mergeCells count="9">
    <mergeCell ref="H99:I102"/>
    <mergeCell ref="H1:I4"/>
    <mergeCell ref="B87:I87"/>
    <mergeCell ref="B88:I88"/>
    <mergeCell ref="A5:H5"/>
    <mergeCell ref="D9:E9"/>
    <mergeCell ref="A13:C13"/>
    <mergeCell ref="B89:I89"/>
    <mergeCell ref="B90:I9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2fb0c7-53dd-4d44-a06b-7522a18320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7FEF2563E4B4D8C03C31B42135419" ma:contentTypeVersion="18" ma:contentTypeDescription="Create a new document." ma:contentTypeScope="" ma:versionID="acb8a8bfa68ceb7516d99ea3e7c4429f">
  <xsd:schema xmlns:xsd="http://www.w3.org/2001/XMLSchema" xmlns:xs="http://www.w3.org/2001/XMLSchema" xmlns:p="http://schemas.microsoft.com/office/2006/metadata/properties" xmlns:ns3="4d2fb0c7-53dd-4d44-a06b-7522a183205c" xmlns:ns4="90feb325-60db-4431-9734-36df3ce00c7c" targetNamespace="http://schemas.microsoft.com/office/2006/metadata/properties" ma:root="true" ma:fieldsID="10693bd7bb909edbc8b0981d371c8190" ns3:_="" ns4:_="">
    <xsd:import namespace="4d2fb0c7-53dd-4d44-a06b-7522a183205c"/>
    <xsd:import namespace="90feb325-60db-4431-9734-36df3ce00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fb0c7-53dd-4d44-a06b-7522a1832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eb325-60db-4431-9734-36df3ce00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96AD0-EBB5-455D-9D85-2A6A3BA6B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EB403-E4B4-4FFE-9E79-EDCF53685C02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0feb325-60db-4431-9734-36df3ce00c7c"/>
    <ds:schemaRef ds:uri="http://purl.org/dc/dcmitype/"/>
    <ds:schemaRef ds:uri="4d2fb0c7-53dd-4d44-a06b-7522a183205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30ABA2-07AB-4D12-8483-73AA8CE43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2fb0c7-53dd-4d44-a06b-7522a183205c"/>
    <ds:schemaRef ds:uri="90feb325-60db-4431-9734-36df3ce00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Kallaste-Rakvere</vt:lpstr>
      <vt:lpstr>Rakvere-Kallaste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Ege-Grete Engbusk</dc:creator>
  <cp:lastModifiedBy>Kristjan Noormägi</cp:lastModifiedBy>
  <cp:lastPrinted>2025-06-16T16:05:13Z</cp:lastPrinted>
  <dcterms:created xsi:type="dcterms:W3CDTF">2025-04-10T08:52:31Z</dcterms:created>
  <dcterms:modified xsi:type="dcterms:W3CDTF">2025-06-18T13:42:15Z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0x010100EFC7FEF2563E4B4D8C03C31B42135419</vt:lpwstr>
  </property>
</Properties>
</file>